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e029891\Downloads\"/>
    </mc:Choice>
  </mc:AlternateContent>
  <workbookProtection workbookAlgorithmName="SHA-512" workbookHashValue="u2IujTR6N5SUH6shwhNODAI0FNAlRRVIGGogPdMqI6ajQ5dFM+3jGd3Ho/6/+0e6Xuk4HGaaGVvHyYF9gyrJKg==" workbookSaltValue="sRGUIrrcsVr2n+m52QgqXw==" workbookSpinCount="100000" lockStructure="1"/>
  <bookViews>
    <workbookView xWindow="0" yWindow="0" windowWidth="22515" windowHeight="10560"/>
  </bookViews>
  <sheets>
    <sheet name="RAT" sheetId="8" r:id="rId1"/>
    <sheet name="Employee TER" sheetId="2" r:id="rId2"/>
  </sheets>
  <definedNames>
    <definedName name="_xlnm.Print_Area" localSheetId="1">'Employee TER'!$A$1:$Q$81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8" l="1"/>
  <c r="F47" i="8"/>
  <c r="F46" i="8"/>
  <c r="C27" i="8" l="1"/>
  <c r="C25" i="8"/>
  <c r="Q41" i="2" l="1"/>
  <c r="Q39" i="2"/>
  <c r="I29" i="2" l="1"/>
  <c r="I28" i="2"/>
  <c r="I27" i="2"/>
  <c r="I26" i="2"/>
  <c r="I25" i="2"/>
  <c r="I24" i="2"/>
  <c r="I23" i="2"/>
  <c r="I22" i="2"/>
  <c r="I21" i="2"/>
  <c r="I20" i="2"/>
  <c r="K20" i="2" s="1"/>
  <c r="I19" i="2"/>
  <c r="K19" i="2" s="1"/>
  <c r="Q19" i="2" s="1"/>
  <c r="P12" i="2" l="1"/>
  <c r="L12" i="2"/>
  <c r="F12" i="2"/>
  <c r="C12" i="2"/>
  <c r="I10" i="2"/>
  <c r="C10" i="2"/>
  <c r="O8" i="2"/>
  <c r="H8" i="2"/>
  <c r="C8" i="2"/>
  <c r="O6" i="2"/>
  <c r="H6" i="2"/>
  <c r="L48" i="8"/>
  <c r="Q43" i="2" s="1"/>
  <c r="G48" i="8"/>
  <c r="G47" i="8"/>
  <c r="L46" i="8"/>
  <c r="Q42" i="2" s="1"/>
  <c r="G46" i="8"/>
  <c r="C43" i="8" l="1"/>
  <c r="C52" i="8" s="1"/>
  <c r="P32" i="2" l="1"/>
  <c r="M32" i="2"/>
  <c r="L32" i="2"/>
  <c r="G46" i="2" s="1"/>
  <c r="Q40" i="2" s="1"/>
  <c r="K31" i="2"/>
  <c r="Q31" i="2" s="1"/>
  <c r="K30" i="2"/>
  <c r="Q30" i="2" s="1"/>
  <c r="K29" i="2"/>
  <c r="Q29" i="2" s="1"/>
  <c r="K28" i="2"/>
  <c r="Q28" i="2" s="1"/>
  <c r="K27" i="2"/>
  <c r="Q27" i="2" s="1"/>
  <c r="K26" i="2"/>
  <c r="Q26" i="2" s="1"/>
  <c r="K25" i="2"/>
  <c r="Q25" i="2" s="1"/>
  <c r="K24" i="2"/>
  <c r="Q24" i="2" s="1"/>
  <c r="K23" i="2"/>
  <c r="Q23" i="2" s="1"/>
  <c r="K22" i="2"/>
  <c r="Q22" i="2" s="1"/>
  <c r="K21" i="2"/>
  <c r="Q21" i="2" s="1"/>
  <c r="Q20" i="2"/>
  <c r="K32" i="2" l="1"/>
  <c r="Q38" i="2" s="1"/>
  <c r="Q44" i="2" s="1"/>
  <c r="Q32" i="2"/>
  <c r="O58" i="2" l="1"/>
</calcChain>
</file>

<file path=xl/sharedStrings.xml><?xml version="1.0" encoding="utf-8"?>
<sst xmlns="http://schemas.openxmlformats.org/spreadsheetml/2006/main" count="174" uniqueCount="140">
  <si>
    <t>Address:</t>
  </si>
  <si>
    <t>Department:</t>
  </si>
  <si>
    <t>Destination:</t>
  </si>
  <si>
    <t>Business Purpose:</t>
  </si>
  <si>
    <t>Departure Date:</t>
  </si>
  <si>
    <t>Time:</t>
  </si>
  <si>
    <t>Return Date:</t>
  </si>
  <si>
    <t>Airfare</t>
  </si>
  <si>
    <t>Lodging</t>
  </si>
  <si>
    <t>Registration</t>
  </si>
  <si>
    <t>Miscellaneous</t>
  </si>
  <si>
    <t>Meal Per Diem</t>
  </si>
  <si>
    <t>Number</t>
  </si>
  <si>
    <t>US Rate</t>
  </si>
  <si>
    <t>Dollars</t>
  </si>
  <si>
    <t>Breakfast</t>
  </si>
  <si>
    <t>Lunch</t>
  </si>
  <si>
    <t>Dinner</t>
  </si>
  <si>
    <t>Calculator</t>
  </si>
  <si>
    <t>$</t>
  </si>
  <si>
    <t xml:space="preserve">Total Trip Expense </t>
  </si>
  <si>
    <t>Index</t>
  </si>
  <si>
    <t>Account</t>
  </si>
  <si>
    <t>Activity</t>
  </si>
  <si>
    <t>Per Diem Advance Amt</t>
  </si>
  <si>
    <t>Title:</t>
  </si>
  <si>
    <t>Date:</t>
  </si>
  <si>
    <t>Approval:</t>
  </si>
  <si>
    <t>Travelers Signature:</t>
  </si>
  <si>
    <t>Supervisors Signature:</t>
  </si>
  <si>
    <t>Travel Expense Report</t>
  </si>
  <si>
    <t>Prepared By:</t>
  </si>
  <si>
    <t>List Meals Provided:</t>
  </si>
  <si>
    <t>Doc #</t>
  </si>
  <si>
    <t>Mode of</t>
  </si>
  <si>
    <t>Per Diem</t>
  </si>
  <si>
    <t xml:space="preserve">Daily </t>
  </si>
  <si>
    <t>Dates</t>
  </si>
  <si>
    <t>Description/Destination</t>
  </si>
  <si>
    <t>Travel</t>
  </si>
  <si>
    <t>Rate</t>
  </si>
  <si>
    <t>Amount</t>
  </si>
  <si>
    <t>Meals</t>
  </si>
  <si>
    <t>Total</t>
  </si>
  <si>
    <t>Totals</t>
  </si>
  <si>
    <t>Reimbursement Waiver:</t>
  </si>
  <si>
    <t>I am waiving my right for full reimbursement by accepting amount indicated.</t>
  </si>
  <si>
    <t>Total Travel Expenses</t>
  </si>
  <si>
    <t>Travelers Initials:</t>
  </si>
  <si>
    <t>Waived $</t>
  </si>
  <si>
    <t>Less Total Amount Paid through Banner Finance</t>
  </si>
  <si>
    <t>Accounting Distribution</t>
  </si>
  <si>
    <t>Less Total Amount Charged on UM Procard</t>
  </si>
  <si>
    <t xml:space="preserve">Activity </t>
  </si>
  <si>
    <t>Less Amount Waived</t>
  </si>
  <si>
    <t>Amount Due Employee</t>
  </si>
  <si>
    <t>Date</t>
  </si>
  <si>
    <t>Itemization of UM Procard Charges</t>
  </si>
  <si>
    <t>Item</t>
  </si>
  <si>
    <t>Name on Procard if Different</t>
  </si>
  <si>
    <t>I certify that all expenses shown are business related and are correct.  I have correctly stated how items were paid to me or by me on this business trip.</t>
  </si>
  <si>
    <t>The travel was by the lowest cost reasonable method and I have complied with the UM Travel Policy and Guidelines.</t>
  </si>
  <si>
    <t>Travelers Signature</t>
  </si>
  <si>
    <t>Ext:</t>
  </si>
  <si>
    <t>Airline</t>
  </si>
  <si>
    <t>Per Diem Lodging</t>
  </si>
  <si>
    <t>Travel Advance Amt</t>
  </si>
  <si>
    <t>Time Ranges</t>
  </si>
  <si>
    <t>12:01 AM - 10:00 AM</t>
  </si>
  <si>
    <t>10:01 AM - 3:00 PM</t>
  </si>
  <si>
    <t>3:01 PM - Midnight</t>
  </si>
  <si>
    <t>Rental Car Vendor</t>
  </si>
  <si>
    <t>Do you wish to receive the meal per diem before you travel? If yes, enter below.</t>
  </si>
  <si>
    <t>* Note - Accounts Payable payments are issued on Thursdays only *</t>
  </si>
  <si>
    <t>Additional Info:</t>
  </si>
  <si>
    <t>Total Due:</t>
  </si>
  <si>
    <t>(List only meals that were provided to the traveler, these are meals that they are not eligible to receive per diem for)</t>
  </si>
  <si>
    <r>
      <t>O</t>
    </r>
    <r>
      <rPr>
        <b/>
        <u/>
        <sz val="9"/>
        <rFont val="Arial"/>
        <family val="2"/>
      </rPr>
      <t>nly enter distribution for amount due employee.</t>
    </r>
  </si>
  <si>
    <t>A Complete record of your travel expenses should be detailed on this report</t>
  </si>
  <si>
    <t>For This Trip:</t>
  </si>
  <si>
    <t>Rate Justification</t>
  </si>
  <si>
    <t>Please Use A/P Direct Deposit if possible</t>
  </si>
  <si>
    <t>Banner/GrizMart Documents Processed</t>
  </si>
  <si>
    <t>Airline Travel-Departure time begins 1 1/2 hrs prior to actual departure time</t>
  </si>
  <si>
    <t>Personal Vehicle</t>
  </si>
  <si>
    <t xml:space="preserve"> # of Miles</t>
  </si>
  <si>
    <t>Rental Car</t>
  </si>
  <si>
    <t>Rental Cost</t>
  </si>
  <si>
    <t>Rental Car Gas</t>
  </si>
  <si>
    <t>Baggage</t>
  </si>
  <si>
    <t>Taxi/Shuttle</t>
  </si>
  <si>
    <t>Parking</t>
  </si>
  <si>
    <t>Phone:</t>
  </si>
  <si>
    <t>Please be sure to provide the most accurate estimate of all costs you think you will incur.</t>
  </si>
  <si>
    <t xml:space="preserve"> The travel will be completed by the lowest reasonable cost method, and I will comply with all UM Travel and Procard Procedures</t>
  </si>
  <si>
    <t xml:space="preserve">I certify that I have accurately estimated ALL Business related costs to the best of my ability. The Total Trip Expense above is the maximum I am authorized to spend on travel. </t>
  </si>
  <si>
    <r>
      <t>Request and Authorization for Travel</t>
    </r>
    <r>
      <rPr>
        <b/>
        <sz val="16"/>
        <color indexed="12"/>
        <rFont val="Arial"/>
        <family val="2"/>
      </rPr>
      <t xml:space="preserve">  </t>
    </r>
  </si>
  <si>
    <t xml:space="preserve">   Employee      Student      Foreign      Group</t>
  </si>
  <si>
    <t>Travelers ID 790#:</t>
  </si>
  <si>
    <t>Employee Name:</t>
  </si>
  <si>
    <t xml:space="preserve">I am combining this trip with personal travel: </t>
  </si>
  <si>
    <t xml:space="preserve">            (If yes appropriate documentation must be attached showing there is no additional cost)</t>
  </si>
  <si>
    <t>For International Travel-</t>
  </si>
  <si>
    <t xml:space="preserve">International Travel Registration Complete:  </t>
  </si>
  <si>
    <t>Estimated Trip Expenses:</t>
  </si>
  <si>
    <t>Request for Actual Nightly Lodging Cost (if federal rate is exceeded)</t>
  </si>
  <si>
    <t>In-State (check one)</t>
  </si>
  <si>
    <t>Out-of-State</t>
  </si>
  <si>
    <r>
      <t xml:space="preserve">    Government rates were requested and were not available at hotel where the conference is;</t>
    </r>
    <r>
      <rPr>
        <b/>
        <sz val="10"/>
        <rFont val="Arial"/>
        <family val="2"/>
      </rPr>
      <t xml:space="preserve"> AND</t>
    </r>
  </si>
  <si>
    <t xml:space="preserve">     Emergency travel arrangements precluded being able to find accommodations at state rates.</t>
  </si>
  <si>
    <r>
      <t xml:space="preserve">     Necessary for purposese of accessibility and/or security to stay at the conference hotel </t>
    </r>
    <r>
      <rPr>
        <b/>
        <sz val="10"/>
        <rFont val="Arial"/>
        <family val="2"/>
      </rPr>
      <t>OR</t>
    </r>
  </si>
  <si>
    <t xml:space="preserve">     Remote location with limited accommodations within 15-mile radius precluded accommodations at state rates.</t>
  </si>
  <si>
    <r>
      <t xml:space="preserve">     Government rates are not available at another hotel within a reasonable distance from the convention hotel. </t>
    </r>
    <r>
      <rPr>
        <b/>
        <sz val="10"/>
        <rFont val="Arial"/>
        <family val="2"/>
      </rPr>
      <t>OR</t>
    </r>
  </si>
  <si>
    <t xml:space="preserve">      Emergency travel arrangements precluded being able to find accommodations at federal rates.       </t>
  </si>
  <si>
    <t xml:space="preserve">Rate Approved: $ </t>
  </si>
  <si>
    <t>Rate Approved: $</t>
  </si>
  <si>
    <t>Foreign</t>
  </si>
  <si>
    <r>
      <rPr>
        <b/>
        <sz val="8"/>
        <rFont val="Arial"/>
        <family val="2"/>
      </rPr>
      <t xml:space="preserve">Only for Foreign &amp; Student Travel.  </t>
    </r>
    <r>
      <rPr>
        <sz val="8"/>
        <rFont val="Arial"/>
        <family val="2"/>
      </rPr>
      <t>Advance requests must exceed $50, enter amount above.</t>
    </r>
  </si>
  <si>
    <t>Prepared by:</t>
  </si>
  <si>
    <t>OOP Amt</t>
  </si>
  <si>
    <t>Start</t>
  </si>
  <si>
    <t>Stop</t>
  </si>
  <si>
    <t>This Trip</t>
  </si>
  <si>
    <t>Out of Pocket (OOP) Expense Description</t>
  </si>
  <si>
    <t>Mileage Log Total - See Attached</t>
  </si>
  <si>
    <t>Mileage Log Total Over 1000 miles - See Attached</t>
  </si>
  <si>
    <t>Private Vehicle Mileage (Odometer)</t>
  </si>
  <si>
    <t>Less Per Diem Received in Advance (RAT)</t>
  </si>
  <si>
    <t>Less Advance Received (RAT)</t>
  </si>
  <si>
    <t>If amount due is negative then fill out the electronic deposit card, attach the check, and forward to Treasury for deposit.</t>
  </si>
  <si>
    <t xml:space="preserve">Attach receipts for:  All procard expenses and any out of pocket expenses that are great than $25.00. </t>
  </si>
  <si>
    <r>
      <t xml:space="preserve">** This form must be completed and filed </t>
    </r>
    <r>
      <rPr>
        <b/>
        <sz val="9"/>
        <color rgb="FFFF0000"/>
        <rFont val="Arial"/>
        <family val="2"/>
      </rPr>
      <t>within 90 days of incurring the travel expenses</t>
    </r>
    <r>
      <rPr>
        <b/>
        <sz val="9"/>
        <rFont val="Arial"/>
        <family val="2"/>
      </rPr>
      <t xml:space="preserve">, otherwise </t>
    </r>
    <r>
      <rPr>
        <b/>
        <u/>
        <sz val="9"/>
        <rFont val="Arial"/>
        <family val="2"/>
      </rPr>
      <t>you forfeit your right to reimbursement</t>
    </r>
    <r>
      <rPr>
        <b/>
        <sz val="9"/>
        <rFont val="Arial"/>
        <family val="2"/>
      </rPr>
      <t xml:space="preserve">.  </t>
    </r>
  </si>
  <si>
    <t>Travelers ID (UM 79#)</t>
  </si>
  <si>
    <t xml:space="preserve">Name: </t>
  </si>
  <si>
    <t>If Required, Supervisor's Signature</t>
  </si>
  <si>
    <t>Description:</t>
  </si>
  <si>
    <r>
      <t xml:space="preserve">     </t>
    </r>
    <r>
      <rPr>
        <sz val="10"/>
        <rFont val="Arial"/>
        <family val="2"/>
      </rPr>
      <t>Lodging costs temporarily unavailable, due to     season demand or to special functions.</t>
    </r>
  </si>
  <si>
    <t>Employee      Student        Foreign        Group</t>
  </si>
  <si>
    <t>Revised 01/2025</t>
  </si>
  <si>
    <t>Revised: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</si>
</sst>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[$-409]h:mm\ AM/PM;@"/>
    <numFmt numFmtId="167" formatCode="mm/dd/yy;@"/>
    <numFmt numFmtId="168" formatCode="_(&quot;$&quot;* #,##0.0000_);_(&quot;$&quot;* \(#,##0.0000\);_(&quot;$&quot;* &quot;-&quot;??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sz val="7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u/>
      <sz val="12"/>
      <color indexed="12"/>
      <name val="Arial"/>
      <family val="2"/>
    </font>
    <font>
      <sz val="8"/>
      <color rgb="FF000000"/>
      <name val="Tahoma"/>
      <family val="2"/>
    </font>
    <font>
      <sz val="10"/>
      <color theme="1"/>
      <name val="Arial"/>
      <family val="2"/>
    </font>
    <font>
      <b/>
      <sz val="16"/>
      <color theme="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b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4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0" xfId="0" applyFont="1"/>
    <xf numFmtId="0" fontId="0" fillId="0" borderId="3" xfId="0" applyBorder="1" applyProtection="1">
      <protection locked="0"/>
    </xf>
    <xf numFmtId="165" fontId="0" fillId="0" borderId="3" xfId="0" applyNumberFormat="1" applyBorder="1" applyProtection="1">
      <protection locked="0"/>
    </xf>
    <xf numFmtId="0" fontId="0" fillId="0" borderId="0" xfId="0" applyAlignment="1">
      <alignment horizontal="right"/>
    </xf>
    <xf numFmtId="7" fontId="0" fillId="0" borderId="3" xfId="1" applyNumberFormat="1" applyFont="1" applyBorder="1"/>
    <xf numFmtId="7" fontId="0" fillId="0" borderId="3" xfId="0" applyNumberFormat="1" applyBorder="1"/>
    <xf numFmtId="164" fontId="0" fillId="0" borderId="3" xfId="0" applyNumberFormat="1" applyBorder="1" applyProtection="1">
      <protection locked="0"/>
    </xf>
    <xf numFmtId="164" fontId="0" fillId="0" borderId="1" xfId="0" applyNumberFormat="1" applyBorder="1"/>
    <xf numFmtId="44" fontId="0" fillId="0" borderId="0" xfId="0" applyNumberFormat="1"/>
    <xf numFmtId="44" fontId="0" fillId="0" borderId="1" xfId="0" applyNumberFormat="1" applyBorder="1"/>
    <xf numFmtId="44" fontId="0" fillId="0" borderId="8" xfId="0" applyNumberFormat="1" applyBorder="1"/>
    <xf numFmtId="0" fontId="17" fillId="0" borderId="0" xfId="0" applyFont="1" applyAlignment="1">
      <alignment vertical="top"/>
    </xf>
    <xf numFmtId="0" fontId="13" fillId="0" borderId="0" xfId="0" applyFont="1"/>
    <xf numFmtId="44" fontId="0" fillId="0" borderId="1" xfId="0" applyNumberFormat="1" applyBorder="1" applyProtection="1">
      <protection locked="0"/>
    </xf>
    <xf numFmtId="44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0" fillId="0" borderId="15" xfId="0" applyNumberFormat="1" applyBorder="1"/>
    <xf numFmtId="0" fontId="7" fillId="0" borderId="0" xfId="2" applyAlignment="1" applyProtection="1"/>
    <xf numFmtId="0" fontId="5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3" xfId="0" applyBorder="1"/>
    <xf numFmtId="0" fontId="1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/>
    <xf numFmtId="0" fontId="2" fillId="0" borderId="1" xfId="0" applyFont="1" applyBorder="1"/>
    <xf numFmtId="0" fontId="1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4" fontId="0" fillId="0" borderId="0" xfId="1" applyFont="1" applyBorder="1" applyProtection="1">
      <protection locked="0"/>
    </xf>
    <xf numFmtId="0" fontId="5" fillId="0" borderId="7" xfId="0" applyFont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3" xfId="0" applyFont="1" applyFill="1" applyBorder="1"/>
    <xf numFmtId="7" fontId="5" fillId="0" borderId="3" xfId="0" applyNumberFormat="1" applyFont="1" applyBorder="1"/>
    <xf numFmtId="164" fontId="5" fillId="0" borderId="3" xfId="0" applyNumberFormat="1" applyFont="1" applyBorder="1"/>
    <xf numFmtId="164" fontId="27" fillId="0" borderId="3" xfId="0" applyNumberFormat="1" applyFont="1" applyBorder="1"/>
    <xf numFmtId="167" fontId="0" fillId="0" borderId="7" xfId="0" applyNumberFormat="1" applyBorder="1" applyProtection="1">
      <protection locked="0"/>
    </xf>
    <xf numFmtId="4" fontId="0" fillId="0" borderId="0" xfId="0" applyNumberFormat="1"/>
    <xf numFmtId="4" fontId="2" fillId="0" borderId="0" xfId="0" applyNumberFormat="1" applyFont="1"/>
    <xf numFmtId="4" fontId="5" fillId="0" borderId="0" xfId="0" applyNumberFormat="1" applyFont="1"/>
    <xf numFmtId="4" fontId="0" fillId="0" borderId="0" xfId="0" applyNumberFormat="1" applyProtection="1">
      <protection locked="0"/>
    </xf>
    <xf numFmtId="164" fontId="0" fillId="0" borderId="0" xfId="0" applyNumberFormat="1"/>
    <xf numFmtId="0" fontId="21" fillId="0" borderId="0" xfId="0" applyFont="1"/>
    <xf numFmtId="44" fontId="0" fillId="0" borderId="0" xfId="0" applyNumberFormat="1" applyProtection="1">
      <protection locked="0"/>
    </xf>
    <xf numFmtId="44" fontId="0" fillId="0" borderId="0" xfId="1" applyFont="1" applyFill="1" applyBorder="1" applyProtection="1">
      <protection locked="0"/>
    </xf>
    <xf numFmtId="0" fontId="2" fillId="0" borderId="0" xfId="0" applyFont="1" applyAlignment="1">
      <alignment horizontal="right"/>
    </xf>
    <xf numFmtId="166" fontId="2" fillId="0" borderId="0" xfId="0" applyNumberFormat="1" applyFont="1" applyProtection="1">
      <protection locked="0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44" fontId="2" fillId="0" borderId="1" xfId="1" applyFont="1" applyBorder="1" applyAlignment="1" applyProtection="1">
      <alignment shrinkToFit="1"/>
      <protection locked="0"/>
    </xf>
    <xf numFmtId="166" fontId="2" fillId="0" borderId="1" xfId="0" applyNumberFormat="1" applyFont="1" applyBorder="1" applyProtection="1">
      <protection locked="0"/>
    </xf>
    <xf numFmtId="4" fontId="12" fillId="0" borderId="0" xfId="0" applyNumberFormat="1" applyFont="1"/>
    <xf numFmtId="165" fontId="0" fillId="0" borderId="0" xfId="0" applyNumberFormat="1" applyProtection="1">
      <protection locked="0"/>
    </xf>
    <xf numFmtId="44" fontId="2" fillId="0" borderId="0" xfId="1" applyFont="1" applyBorder="1" applyAlignment="1" applyProtection="1">
      <alignment shrinkToFit="1"/>
      <protection locked="0"/>
    </xf>
    <xf numFmtId="0" fontId="6" fillId="4" borderId="0" xfId="0" applyFont="1" applyFill="1"/>
    <xf numFmtId="0" fontId="1" fillId="0" borderId="0" xfId="3"/>
    <xf numFmtId="0" fontId="18" fillId="0" borderId="0" xfId="3" applyFont="1" applyAlignment="1">
      <alignment horizontal="center" wrapText="1"/>
    </xf>
    <xf numFmtId="0" fontId="32" fillId="0" borderId="0" xfId="3" applyFont="1" applyAlignment="1">
      <alignment wrapText="1"/>
    </xf>
    <xf numFmtId="0" fontId="1" fillId="0" borderId="0" xfId="3" applyAlignment="1">
      <alignment horizontal="right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wrapText="1"/>
    </xf>
    <xf numFmtId="0" fontId="24" fillId="0" borderId="0" xfId="3" applyFont="1"/>
    <xf numFmtId="0" fontId="25" fillId="0" borderId="0" xfId="3" applyFont="1"/>
    <xf numFmtId="0" fontId="26" fillId="0" borderId="0" xfId="3" applyFont="1"/>
    <xf numFmtId="0" fontId="12" fillId="0" borderId="0" xfId="3" applyFont="1"/>
    <xf numFmtId="0" fontId="12" fillId="0" borderId="0" xfId="3" applyFont="1" applyAlignment="1">
      <alignment vertical="center" wrapText="1"/>
    </xf>
    <xf numFmtId="0" fontId="12" fillId="0" borderId="0" xfId="3" applyFont="1" applyAlignment="1" applyProtection="1">
      <alignment horizontal="center" vertical="center"/>
      <protection locked="0"/>
    </xf>
    <xf numFmtId="0" fontId="1" fillId="0" borderId="0" xfId="3" applyAlignment="1">
      <alignment vertical="top"/>
    </xf>
    <xf numFmtId="0" fontId="12" fillId="0" borderId="0" xfId="3" applyFont="1" applyProtection="1">
      <protection locked="0"/>
    </xf>
    <xf numFmtId="0" fontId="1" fillId="0" borderId="0" xfId="3" applyAlignment="1">
      <alignment horizontal="left"/>
    </xf>
    <xf numFmtId="0" fontId="1" fillId="0" borderId="0" xfId="3" applyAlignment="1">
      <alignment horizontal="center" vertical="top" wrapText="1"/>
    </xf>
    <xf numFmtId="0" fontId="1" fillId="0" borderId="0" xfId="3" applyAlignment="1">
      <alignment vertical="center"/>
    </xf>
    <xf numFmtId="0" fontId="12" fillId="0" borderId="0" xfId="3" applyFont="1" applyAlignment="1" applyProtection="1">
      <alignment vertical="center"/>
      <protection locked="0"/>
    </xf>
    <xf numFmtId="0" fontId="5" fillId="0" borderId="0" xfId="3" applyFont="1" applyAlignment="1">
      <alignment vertical="top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left" vertical="center"/>
    </xf>
    <xf numFmtId="0" fontId="4" fillId="0" borderId="0" xfId="3" applyFont="1" applyAlignment="1" applyProtection="1">
      <alignment vertical="center"/>
      <protection locked="0"/>
    </xf>
    <xf numFmtId="167" fontId="12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18" fontId="12" fillId="0" borderId="1" xfId="3" applyNumberFormat="1" applyFont="1" applyBorder="1" applyAlignment="1" applyProtection="1">
      <alignment vertical="center"/>
      <protection locked="0"/>
    </xf>
    <xf numFmtId="165" fontId="12" fillId="0" borderId="1" xfId="3" applyNumberFormat="1" applyFont="1" applyBorder="1" applyAlignment="1" applyProtection="1">
      <alignment vertical="center"/>
      <protection locked="0"/>
    </xf>
    <xf numFmtId="0" fontId="14" fillId="0" borderId="0" xfId="3" applyFont="1"/>
    <xf numFmtId="0" fontId="21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1" fillId="0" borderId="0" xfId="3" applyProtection="1">
      <protection locked="0"/>
    </xf>
    <xf numFmtId="0" fontId="21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0" fontId="2" fillId="0" borderId="0" xfId="3" applyFont="1" applyAlignment="1" applyProtection="1">
      <alignment horizontal="left"/>
      <protection locked="0"/>
    </xf>
    <xf numFmtId="0" fontId="21" fillId="0" borderId="0" xfId="3" applyFont="1"/>
    <xf numFmtId="0" fontId="2" fillId="0" borderId="0" xfId="3" applyFont="1" applyAlignment="1">
      <alignment horizontal="center" wrapText="1"/>
    </xf>
    <xf numFmtId="0" fontId="3" fillId="0" borderId="0" xfId="3" applyFont="1"/>
    <xf numFmtId="0" fontId="2" fillId="0" borderId="0" xfId="3" applyFont="1" applyAlignment="1" applyProtection="1">
      <alignment horizontal="center" wrapText="1"/>
      <protection locked="0"/>
    </xf>
    <xf numFmtId="0" fontId="2" fillId="0" borderId="0" xfId="3" applyFont="1"/>
    <xf numFmtId="0" fontId="20" fillId="0" borderId="0" xfId="3" applyFont="1"/>
    <xf numFmtId="0" fontId="14" fillId="0" borderId="0" xfId="3" applyFont="1" applyAlignment="1">
      <alignment horizontal="center" vertical="center" wrapText="1"/>
    </xf>
    <xf numFmtId="37" fontId="21" fillId="0" borderId="1" xfId="3" applyNumberFormat="1" applyFont="1" applyBorder="1" applyProtection="1">
      <protection locked="0"/>
    </xf>
    <xf numFmtId="0" fontId="2" fillId="0" borderId="0" xfId="3" applyFont="1" applyAlignment="1">
      <alignment horizontal="center" vertical="center"/>
    </xf>
    <xf numFmtId="168" fontId="21" fillId="0" borderId="1" xfId="4" applyNumberFormat="1" applyFont="1" applyBorder="1" applyAlignment="1" applyProtection="1">
      <protection locked="0"/>
    </xf>
    <xf numFmtId="0" fontId="2" fillId="0" borderId="0" xfId="3" applyFont="1" applyAlignment="1" applyProtection="1">
      <alignment horizontal="left" wrapText="1"/>
      <protection locked="0"/>
    </xf>
    <xf numFmtId="44" fontId="2" fillId="0" borderId="1" xfId="3" applyNumberFormat="1" applyFont="1" applyBorder="1" applyAlignment="1" applyProtection="1">
      <alignment vertical="center" wrapText="1"/>
      <protection locked="0"/>
    </xf>
    <xf numFmtId="4" fontId="12" fillId="0" borderId="0" xfId="3" applyNumberFormat="1" applyFont="1" applyProtection="1">
      <protection locked="0"/>
    </xf>
    <xf numFmtId="0" fontId="2" fillId="0" borderId="0" xfId="3" applyFont="1" applyAlignment="1">
      <alignment horizontal="center" vertical="center" wrapText="1"/>
    </xf>
    <xf numFmtId="44" fontId="2" fillId="0" borderId="0" xfId="3" applyNumberFormat="1" applyFont="1" applyAlignment="1" applyProtection="1">
      <alignment vertical="center" wrapText="1"/>
      <protection locked="0"/>
    </xf>
    <xf numFmtId="0" fontId="4" fillId="0" borderId="0" xfId="3" applyFont="1" applyAlignment="1">
      <alignment horizontal="center"/>
    </xf>
    <xf numFmtId="0" fontId="1" fillId="0" borderId="1" xfId="3" applyBorder="1" applyProtection="1">
      <protection locked="0"/>
    </xf>
    <xf numFmtId="0" fontId="1" fillId="0" borderId="13" xfId="3" applyBorder="1" applyProtection="1">
      <protection locked="0"/>
    </xf>
    <xf numFmtId="0" fontId="6" fillId="0" borderId="0" xfId="3" applyFont="1"/>
    <xf numFmtId="0" fontId="5" fillId="0" borderId="1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9" fillId="0" borderId="0" xfId="3" applyFont="1"/>
    <xf numFmtId="0" fontId="12" fillId="0" borderId="11" xfId="3" applyFont="1" applyBorder="1" applyAlignment="1" applyProtection="1">
      <alignment horizontal="center"/>
      <protection locked="0"/>
    </xf>
    <xf numFmtId="0" fontId="12" fillId="0" borderId="11" xfId="3" applyFont="1" applyBorder="1" applyProtection="1">
      <protection locked="0"/>
    </xf>
    <xf numFmtId="44" fontId="12" fillId="0" borderId="11" xfId="4" applyFont="1" applyBorder="1" applyProtection="1">
      <protection locked="0"/>
    </xf>
    <xf numFmtId="0" fontId="9" fillId="0" borderId="17" xfId="3" applyFont="1" applyBorder="1" applyAlignment="1">
      <alignment horizontal="left"/>
    </xf>
    <xf numFmtId="0" fontId="12" fillId="0" borderId="3" xfId="3" applyFont="1" applyBorder="1" applyProtection="1">
      <protection locked="0"/>
    </xf>
    <xf numFmtId="44" fontId="0" fillId="0" borderId="3" xfId="4" applyFont="1" applyBorder="1" applyProtection="1">
      <protection locked="0"/>
    </xf>
    <xf numFmtId="44" fontId="1" fillId="0" borderId="3" xfId="4" applyBorder="1" applyProtection="1"/>
    <xf numFmtId="164" fontId="1" fillId="0" borderId="7" xfId="3" applyNumberFormat="1" applyBorder="1"/>
    <xf numFmtId="0" fontId="12" fillId="0" borderId="14" xfId="3" applyFont="1" applyBorder="1" applyAlignment="1" applyProtection="1">
      <alignment horizontal="center"/>
      <protection locked="0"/>
    </xf>
    <xf numFmtId="0" fontId="12" fillId="0" borderId="14" xfId="3" applyFont="1" applyBorder="1" applyProtection="1">
      <protection locked="0"/>
    </xf>
    <xf numFmtId="44" fontId="12" fillId="0" borderId="14" xfId="4" applyFont="1" applyBorder="1" applyProtection="1">
      <protection locked="0"/>
    </xf>
    <xf numFmtId="44" fontId="1" fillId="0" borderId="3" xfId="3" applyNumberFormat="1" applyBorder="1" applyProtection="1">
      <protection locked="0"/>
    </xf>
    <xf numFmtId="0" fontId="12" fillId="0" borderId="16" xfId="3" applyFont="1" applyBorder="1" applyAlignment="1" applyProtection="1">
      <alignment horizontal="center"/>
      <protection locked="0"/>
    </xf>
    <xf numFmtId="0" fontId="4" fillId="0" borderId="16" xfId="3" applyFont="1" applyBorder="1" applyAlignment="1">
      <alignment horizontal="center"/>
    </xf>
    <xf numFmtId="0" fontId="12" fillId="0" borderId="16" xfId="3" applyFont="1" applyBorder="1" applyProtection="1">
      <protection locked="0"/>
    </xf>
    <xf numFmtId="44" fontId="12" fillId="0" borderId="16" xfId="4" applyFont="1" applyBorder="1" applyProtection="1">
      <protection locked="0"/>
    </xf>
    <xf numFmtId="0" fontId="12" fillId="0" borderId="3" xfId="3" applyFont="1" applyBorder="1" applyAlignment="1" applyProtection="1">
      <alignment horizontal="center"/>
      <protection locked="0"/>
    </xf>
    <xf numFmtId="0" fontId="4" fillId="0" borderId="3" xfId="3" applyFont="1" applyBorder="1" applyAlignment="1">
      <alignment horizontal="center"/>
    </xf>
    <xf numFmtId="44" fontId="12" fillId="0" borderId="7" xfId="4" applyFont="1" applyBorder="1" applyProtection="1">
      <protection locked="0"/>
    </xf>
    <xf numFmtId="0" fontId="1" fillId="0" borderId="0" xfId="3" applyProtection="1">
      <protection hidden="1"/>
    </xf>
    <xf numFmtId="0" fontId="1" fillId="0" borderId="0" xfId="3" applyAlignment="1" applyProtection="1">
      <alignment horizontal="right"/>
      <protection hidden="1"/>
    </xf>
    <xf numFmtId="0" fontId="12" fillId="0" borderId="0" xfId="3" applyFont="1" applyAlignment="1" applyProtection="1">
      <alignment horizontal="center"/>
      <protection hidden="1"/>
    </xf>
    <xf numFmtId="0" fontId="12" fillId="0" borderId="0" xfId="3" applyFont="1" applyProtection="1">
      <protection hidden="1"/>
    </xf>
    <xf numFmtId="4" fontId="12" fillId="0" borderId="0" xfId="3" applyNumberFormat="1" applyFont="1" applyProtection="1">
      <protection hidden="1"/>
    </xf>
    <xf numFmtId="0" fontId="2" fillId="0" borderId="0" xfId="3" applyFont="1" applyProtection="1">
      <protection hidden="1"/>
    </xf>
    <xf numFmtId="0" fontId="4" fillId="0" borderId="0" xfId="3" applyFont="1" applyProtection="1">
      <protection hidden="1"/>
    </xf>
    <xf numFmtId="0" fontId="12" fillId="0" borderId="0" xfId="3" applyFont="1" applyProtection="1">
      <protection locked="0" hidden="1"/>
    </xf>
    <xf numFmtId="0" fontId="4" fillId="0" borderId="0" xfId="3" applyFont="1" applyAlignment="1" applyProtection="1">
      <alignment horizontal="center"/>
      <protection hidden="1"/>
    </xf>
    <xf numFmtId="165" fontId="12" fillId="0" borderId="0" xfId="3" applyNumberFormat="1" applyFont="1" applyAlignment="1" applyProtection="1">
      <alignment horizontal="center"/>
      <protection locked="0" hidden="1"/>
    </xf>
    <xf numFmtId="0" fontId="1" fillId="0" borderId="0" xfId="3" applyAlignment="1" applyProtection="1">
      <alignment wrapText="1"/>
      <protection hidden="1"/>
    </xf>
    <xf numFmtId="0" fontId="1" fillId="0" borderId="0" xfId="3" applyAlignment="1" applyProtection="1">
      <alignment horizontal="center"/>
      <protection hidden="1"/>
    </xf>
    <xf numFmtId="0" fontId="8" fillId="0" borderId="0" xfId="3" applyFont="1" applyProtection="1">
      <protection locked="0" hidden="1"/>
    </xf>
    <xf numFmtId="0" fontId="1" fillId="0" borderId="0" xfId="3" applyProtection="1">
      <protection locked="0" hidden="1"/>
    </xf>
    <xf numFmtId="0" fontId="5" fillId="0" borderId="0" xfId="3" applyFont="1" applyProtection="1">
      <protection hidden="1"/>
    </xf>
    <xf numFmtId="0" fontId="21" fillId="0" borderId="0" xfId="3" applyFont="1" applyProtection="1">
      <protection hidden="1"/>
    </xf>
    <xf numFmtId="0" fontId="1" fillId="0" borderId="1" xfId="3" applyBorder="1" applyProtection="1">
      <protection locked="0" hidden="1"/>
    </xf>
    <xf numFmtId="0" fontId="12" fillId="0" borderId="1" xfId="3" applyFont="1" applyBorder="1" applyProtection="1">
      <protection locked="0"/>
    </xf>
    <xf numFmtId="0" fontId="1" fillId="0" borderId="1" xfId="3" applyBorder="1" applyProtection="1">
      <protection locked="0"/>
    </xf>
    <xf numFmtId="0" fontId="21" fillId="0" borderId="0" xfId="3" applyFont="1" applyAlignment="1">
      <alignment horizontal="center" vertical="top" wrapText="1"/>
    </xf>
    <xf numFmtId="0" fontId="2" fillId="0" borderId="1" xfId="3" applyFont="1" applyBorder="1" applyProtection="1">
      <protection locked="0"/>
    </xf>
    <xf numFmtId="0" fontId="18" fillId="0" borderId="0" xfId="3" applyFont="1" applyAlignment="1">
      <alignment horizontal="center" wrapText="1"/>
    </xf>
    <xf numFmtId="0" fontId="31" fillId="0" borderId="0" xfId="3" applyFont="1" applyAlignment="1" applyProtection="1">
      <alignment horizontal="center" wrapText="1"/>
      <protection locked="0"/>
    </xf>
    <xf numFmtId="0" fontId="2" fillId="0" borderId="1" xfId="3" applyFont="1" applyBorder="1" applyAlignment="1" applyProtection="1">
      <alignment horizontal="center"/>
      <protection locked="0"/>
    </xf>
    <xf numFmtId="4" fontId="12" fillId="0" borderId="1" xfId="3" applyNumberFormat="1" applyFont="1" applyBorder="1" applyProtection="1">
      <protection locked="0"/>
    </xf>
    <xf numFmtId="0" fontId="28" fillId="3" borderId="7" xfId="2" applyFont="1" applyFill="1" applyBorder="1" applyAlignment="1" applyProtection="1">
      <alignment horizontal="center"/>
      <protection locked="0"/>
    </xf>
    <xf numFmtId="0" fontId="28" fillId="0" borderId="8" xfId="2" applyFont="1" applyBorder="1" applyAlignment="1" applyProtection="1">
      <alignment horizontal="center"/>
      <protection locked="0"/>
    </xf>
    <xf numFmtId="0" fontId="28" fillId="0" borderId="9" xfId="2" applyFon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horizontal="left"/>
      <protection locked="0"/>
    </xf>
    <xf numFmtId="0" fontId="21" fillId="0" borderId="0" xfId="3" applyFont="1" applyAlignment="1">
      <alignment horizontal="center" wrapText="1"/>
    </xf>
    <xf numFmtId="0" fontId="21" fillId="0" borderId="0" xfId="3" applyFont="1" applyAlignment="1" applyProtection="1">
      <alignment horizontal="center" wrapText="1"/>
      <protection locked="0"/>
    </xf>
    <xf numFmtId="0" fontId="2" fillId="0" borderId="0" xfId="3" applyFont="1" applyAlignment="1">
      <alignment horizontal="left"/>
    </xf>
    <xf numFmtId="0" fontId="1" fillId="0" borderId="0" xfId="3" applyAlignment="1">
      <alignment horizontal="left"/>
    </xf>
    <xf numFmtId="4" fontId="12" fillId="0" borderId="1" xfId="3" applyNumberFormat="1" applyFont="1" applyBorder="1"/>
    <xf numFmtId="0" fontId="2" fillId="0" borderId="0" xfId="3" applyFont="1" applyAlignment="1">
      <alignment horizontal="center" vertical="center" wrapText="1"/>
    </xf>
    <xf numFmtId="0" fontId="1" fillId="0" borderId="0" xfId="3"/>
    <xf numFmtId="0" fontId="2" fillId="0" borderId="7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9" xfId="3" applyFont="1" applyBorder="1" applyAlignment="1">
      <alignment horizontal="center"/>
    </xf>
    <xf numFmtId="0" fontId="21" fillId="0" borderId="4" xfId="3" applyFont="1" applyBorder="1" applyAlignment="1" applyProtection="1">
      <alignment horizontal="left" vertical="center" wrapText="1"/>
      <protection locked="0"/>
    </xf>
    <xf numFmtId="0" fontId="21" fillId="0" borderId="5" xfId="3" applyFont="1" applyBorder="1" applyAlignment="1" applyProtection="1">
      <alignment horizontal="left" vertical="center" wrapText="1"/>
      <protection locked="0"/>
    </xf>
    <xf numFmtId="0" fontId="21" fillId="0" borderId="6" xfId="3" applyFont="1" applyBorder="1" applyAlignment="1" applyProtection="1">
      <alignment horizontal="left" vertical="center" wrapText="1"/>
      <protection locked="0"/>
    </xf>
    <xf numFmtId="0" fontId="21" fillId="0" borderId="2" xfId="3" applyFont="1" applyBorder="1" applyAlignment="1" applyProtection="1">
      <alignment horizontal="left" vertical="center" wrapText="1"/>
      <protection locked="0"/>
    </xf>
    <xf numFmtId="0" fontId="21" fillId="0" borderId="0" xfId="3" applyFont="1" applyAlignment="1" applyProtection="1">
      <alignment horizontal="left" vertical="center" wrapText="1"/>
      <protection locked="0"/>
    </xf>
    <xf numFmtId="0" fontId="21" fillId="0" borderId="20" xfId="3" applyFont="1" applyBorder="1" applyAlignment="1" applyProtection="1">
      <alignment horizontal="left" vertical="center" wrapText="1"/>
      <protection locked="0"/>
    </xf>
    <xf numFmtId="0" fontId="2" fillId="0" borderId="4" xfId="3" applyFont="1" applyBorder="1" applyAlignment="1" applyProtection="1">
      <alignment vertical="center" wrapText="1"/>
      <protection locked="0"/>
    </xf>
    <xf numFmtId="0" fontId="2" fillId="0" borderId="5" xfId="3" applyFont="1" applyBorder="1" applyAlignment="1" applyProtection="1">
      <alignment vertical="center" wrapText="1"/>
      <protection locked="0"/>
    </xf>
    <xf numFmtId="0" fontId="2" fillId="0" borderId="6" xfId="3" applyFont="1" applyBorder="1" applyAlignment="1" applyProtection="1">
      <alignment vertical="center" wrapText="1"/>
      <protection locked="0"/>
    </xf>
    <xf numFmtId="0" fontId="2" fillId="0" borderId="2" xfId="3" applyFont="1" applyBorder="1" applyAlignment="1" applyProtection="1">
      <alignment vertical="center" wrapText="1"/>
      <protection locked="0"/>
    </xf>
    <xf numFmtId="0" fontId="2" fillId="0" borderId="0" xfId="3" applyFont="1" applyAlignment="1" applyProtection="1">
      <alignment vertical="center" wrapText="1"/>
      <protection locked="0"/>
    </xf>
    <xf numFmtId="0" fontId="2" fillId="0" borderId="20" xfId="3" applyFont="1" applyBorder="1" applyAlignment="1" applyProtection="1">
      <alignment vertical="center" wrapText="1"/>
      <protection locked="0"/>
    </xf>
    <xf numFmtId="0" fontId="3" fillId="0" borderId="0" xfId="3" applyFont="1" applyAlignment="1">
      <alignment horizontal="center" wrapText="1"/>
    </xf>
    <xf numFmtId="0" fontId="23" fillId="0" borderId="0" xfId="3" applyFont="1" applyAlignment="1">
      <alignment horizontal="center"/>
    </xf>
    <xf numFmtId="0" fontId="2" fillId="0" borderId="2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2" fillId="0" borderId="20" xfId="3" applyFont="1" applyBorder="1" applyAlignment="1" applyProtection="1">
      <alignment horizontal="left" vertical="center" wrapText="1"/>
      <protection locked="0"/>
    </xf>
    <xf numFmtId="0" fontId="1" fillId="0" borderId="2" xfId="3" applyBorder="1"/>
    <xf numFmtId="0" fontId="1" fillId="0" borderId="20" xfId="3" applyBorder="1"/>
    <xf numFmtId="0" fontId="30" fillId="0" borderId="2" xfId="3" applyFont="1" applyBorder="1" applyAlignment="1" applyProtection="1">
      <alignment horizontal="left" vertical="center" wrapText="1"/>
      <protection locked="0"/>
    </xf>
    <xf numFmtId="0" fontId="30" fillId="0" borderId="0" xfId="3" applyFont="1" applyAlignment="1" applyProtection="1">
      <alignment horizontal="left" vertical="center" wrapText="1"/>
      <protection locked="0"/>
    </xf>
    <xf numFmtId="0" fontId="30" fillId="0" borderId="20" xfId="3" applyFont="1" applyBorder="1" applyAlignment="1" applyProtection="1">
      <alignment horizontal="left" vertical="center" wrapText="1"/>
      <protection locked="0"/>
    </xf>
    <xf numFmtId="0" fontId="2" fillId="0" borderId="7" xfId="3" applyFont="1" applyBorder="1" applyProtection="1">
      <protection locked="0"/>
    </xf>
    <xf numFmtId="0" fontId="2" fillId="0" borderId="9" xfId="3" applyFont="1" applyBorder="1" applyProtection="1">
      <protection locked="0"/>
    </xf>
    <xf numFmtId="44" fontId="12" fillId="0" borderId="21" xfId="4" applyFont="1" applyBorder="1" applyAlignment="1" applyProtection="1">
      <protection locked="0"/>
    </xf>
    <xf numFmtId="44" fontId="12" fillId="0" borderId="19" xfId="4" applyFont="1" applyBorder="1" applyAlignment="1" applyProtection="1">
      <protection locked="0"/>
    </xf>
    <xf numFmtId="0" fontId="9" fillId="0" borderId="0" xfId="3" applyFont="1" applyAlignment="1">
      <alignment horizontal="center"/>
    </xf>
    <xf numFmtId="44" fontId="12" fillId="0" borderId="18" xfId="4" applyFont="1" applyBorder="1" applyAlignment="1" applyProtection="1">
      <protection locked="0"/>
    </xf>
    <xf numFmtId="0" fontId="3" fillId="0" borderId="0" xfId="3" applyFont="1" applyAlignment="1" applyProtection="1">
      <alignment horizontal="center" vertical="top" wrapText="1"/>
      <protection hidden="1"/>
    </xf>
    <xf numFmtId="4" fontId="12" fillId="0" borderId="1" xfId="3" applyNumberFormat="1" applyFont="1" applyBorder="1" applyProtection="1">
      <protection hidden="1"/>
    </xf>
    <xf numFmtId="0" fontId="4" fillId="0" borderId="0" xfId="3" applyFont="1" applyAlignment="1" applyProtection="1">
      <alignment horizontal="center"/>
      <protection hidden="1"/>
    </xf>
    <xf numFmtId="0" fontId="2" fillId="0" borderId="0" xfId="3" applyFont="1" applyAlignment="1" applyProtection="1">
      <alignment horizontal="left" wrapText="1"/>
      <protection hidden="1"/>
    </xf>
    <xf numFmtId="0" fontId="2" fillId="0" borderId="0" xfId="3" applyFont="1" applyAlignment="1" applyProtection="1">
      <alignment horizontal="center" wrapText="1"/>
      <protection hidden="1"/>
    </xf>
    <xf numFmtId="0" fontId="1" fillId="0" borderId="0" xfId="3" applyProtection="1">
      <protection hidden="1"/>
    </xf>
    <xf numFmtId="0" fontId="1" fillId="0" borderId="1" xfId="3" applyBorder="1" applyProtection="1">
      <protection locked="0" hidden="1"/>
    </xf>
    <xf numFmtId="0" fontId="2" fillId="0" borderId="4" xfId="3" applyFont="1" applyBorder="1" applyAlignment="1" applyProtection="1">
      <alignment horizontal="left" vertical="top" wrapText="1"/>
      <protection locked="0"/>
    </xf>
    <xf numFmtId="0" fontId="1" fillId="0" borderId="5" xfId="3" applyBorder="1" applyAlignment="1" applyProtection="1">
      <alignment horizontal="left" vertical="top" wrapText="1"/>
      <protection locked="0"/>
    </xf>
    <xf numFmtId="0" fontId="1" fillId="0" borderId="6" xfId="3" applyBorder="1" applyAlignment="1" applyProtection="1">
      <alignment horizontal="left" vertical="top" wrapText="1"/>
      <protection locked="0"/>
    </xf>
    <xf numFmtId="0" fontId="1" fillId="0" borderId="2" xfId="3" applyBorder="1" applyAlignment="1" applyProtection="1">
      <alignment horizontal="left" vertical="top" wrapText="1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" fillId="0" borderId="20" xfId="3" applyBorder="1" applyAlignment="1" applyProtection="1">
      <alignment horizontal="left" vertical="top" wrapText="1"/>
      <protection locked="0"/>
    </xf>
    <xf numFmtId="0" fontId="1" fillId="0" borderId="12" xfId="3" applyBorder="1" applyAlignment="1" applyProtection="1">
      <alignment horizontal="left" vertical="top" wrapText="1"/>
      <protection locked="0"/>
    </xf>
    <xf numFmtId="0" fontId="1" fillId="0" borderId="1" xfId="3" applyBorder="1" applyAlignment="1" applyProtection="1">
      <alignment horizontal="left" vertical="top" wrapText="1"/>
      <protection locked="0"/>
    </xf>
    <xf numFmtId="0" fontId="1" fillId="0" borderId="13" xfId="3" applyBorder="1" applyAlignment="1" applyProtection="1">
      <alignment horizontal="left" vertical="top" wrapText="1"/>
      <protection locked="0"/>
    </xf>
    <xf numFmtId="0" fontId="12" fillId="0" borderId="1" xfId="3" applyFont="1" applyBorder="1" applyProtection="1">
      <protection locked="0" hidden="1"/>
    </xf>
    <xf numFmtId="165" fontId="12" fillId="0" borderId="1" xfId="3" applyNumberFormat="1" applyFont="1" applyBorder="1" applyAlignment="1" applyProtection="1">
      <alignment horizontal="center"/>
      <protection locked="0" hidden="1"/>
    </xf>
    <xf numFmtId="0" fontId="2" fillId="0" borderId="1" xfId="3" applyFont="1" applyBorder="1" applyAlignment="1" applyProtection="1">
      <alignment horizontal="center"/>
      <protection locked="0" hidden="1"/>
    </xf>
    <xf numFmtId="0" fontId="17" fillId="0" borderId="7" xfId="0" applyFont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15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0" fontId="33" fillId="0" borderId="8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left"/>
    </xf>
    <xf numFmtId="0" fontId="17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165" fontId="2" fillId="0" borderId="1" xfId="0" applyNumberFormat="1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5">
    <cellStyle name="Currency" xfId="1" builtinId="4"/>
    <cellStyle name="Currency 2" xfId="4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firstButton="1" fmlaLink="$J$72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87965</xdr:colOff>
      <xdr:row>0</xdr:row>
      <xdr:rowOff>85724</xdr:rowOff>
    </xdr:from>
    <xdr:ext cx="2479007" cy="409575"/>
    <xdr:pic>
      <xdr:nvPicPr>
        <xdr:cNvPr id="2" name="Picture 2" descr="um_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65" y="85724"/>
          <a:ext cx="247900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16</xdr:row>
          <xdr:rowOff>114300</xdr:rowOff>
        </xdr:from>
        <xdr:to>
          <xdr:col>4</xdr:col>
          <xdr:colOff>495300</xdr:colOff>
          <xdr:row>17</xdr:row>
          <xdr:rowOff>142875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16</xdr:row>
          <xdr:rowOff>104775</xdr:rowOff>
        </xdr:from>
        <xdr:to>
          <xdr:col>5</xdr:col>
          <xdr:colOff>400050</xdr:colOff>
          <xdr:row>17</xdr:row>
          <xdr:rowOff>142875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133350</xdr:rowOff>
        </xdr:from>
        <xdr:to>
          <xdr:col>5</xdr:col>
          <xdr:colOff>0</xdr:colOff>
          <xdr:row>20</xdr:row>
          <xdr:rowOff>142875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133350</xdr:rowOff>
        </xdr:from>
        <xdr:to>
          <xdr:col>5</xdr:col>
          <xdr:colOff>381000</xdr:colOff>
          <xdr:row>21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0</xdr:row>
          <xdr:rowOff>200025</xdr:rowOff>
        </xdr:from>
        <xdr:to>
          <xdr:col>5</xdr:col>
          <xdr:colOff>390525</xdr:colOff>
          <xdr:row>1</xdr:row>
          <xdr:rowOff>190500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609600</xdr:colOff>
          <xdr:row>2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48</xdr:row>
          <xdr:rowOff>38100</xdr:rowOff>
        </xdr:from>
        <xdr:to>
          <xdr:col>4</xdr:col>
          <xdr:colOff>0</xdr:colOff>
          <xdr:row>50</xdr:row>
          <xdr:rowOff>104775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 State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48</xdr:row>
          <xdr:rowOff>76200</xdr:rowOff>
        </xdr:from>
        <xdr:to>
          <xdr:col>5</xdr:col>
          <xdr:colOff>142875</xdr:colOff>
          <xdr:row>50</xdr:row>
          <xdr:rowOff>47625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Out of State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238125</xdr:colOff>
          <xdr:row>48</xdr:row>
          <xdr:rowOff>76200</xdr:rowOff>
        </xdr:from>
        <xdr:to>
          <xdr:col>6</xdr:col>
          <xdr:colOff>561975</xdr:colOff>
          <xdr:row>50</xdr:row>
          <xdr:rowOff>57150</xdr:rowOff>
        </xdr:to>
        <xdr:sp macro="" textlink="">
          <xdr:nvSpPr>
            <xdr:cNvPr id="7177" name="Option Butto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Foreign/Other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85725</xdr:rowOff>
        </xdr:from>
        <xdr:to>
          <xdr:col>5</xdr:col>
          <xdr:colOff>238125</xdr:colOff>
          <xdr:row>32</xdr:row>
          <xdr:rowOff>257175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47625</xdr:rowOff>
        </xdr:from>
        <xdr:to>
          <xdr:col>5</xdr:col>
          <xdr:colOff>238125</xdr:colOff>
          <xdr:row>34</xdr:row>
          <xdr:rowOff>228600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47625</xdr:rowOff>
        </xdr:from>
        <xdr:to>
          <xdr:col>5</xdr:col>
          <xdr:colOff>228600</xdr:colOff>
          <xdr:row>37</xdr:row>
          <xdr:rowOff>76200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34</xdr:row>
          <xdr:rowOff>19050</xdr:rowOff>
        </xdr:from>
        <xdr:to>
          <xdr:col>9</xdr:col>
          <xdr:colOff>228600</xdr:colOff>
          <xdr:row>34</xdr:row>
          <xdr:rowOff>266700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32</xdr:row>
          <xdr:rowOff>19050</xdr:rowOff>
        </xdr:from>
        <xdr:to>
          <xdr:col>9</xdr:col>
          <xdr:colOff>228600</xdr:colOff>
          <xdr:row>32</xdr:row>
          <xdr:rowOff>200025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36</xdr:row>
          <xdr:rowOff>28575</xdr:rowOff>
        </xdr:from>
        <xdr:to>
          <xdr:col>9</xdr:col>
          <xdr:colOff>228600</xdr:colOff>
          <xdr:row>37</xdr:row>
          <xdr:rowOff>57150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541046</xdr:colOff>
      <xdr:row>16</xdr:row>
      <xdr:rowOff>36010</xdr:rowOff>
    </xdr:from>
    <xdr:ext cx="184731" cy="93762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579896" y="28649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0</xdr:row>
          <xdr:rowOff>200025</xdr:rowOff>
        </xdr:from>
        <xdr:to>
          <xdr:col>9</xdr:col>
          <xdr:colOff>266700</xdr:colOff>
          <xdr:row>1</xdr:row>
          <xdr:rowOff>200025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200025</xdr:rowOff>
        </xdr:from>
        <xdr:to>
          <xdr:col>10</xdr:col>
          <xdr:colOff>628650</xdr:colOff>
          <xdr:row>1</xdr:row>
          <xdr:rowOff>200025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39</xdr:row>
          <xdr:rowOff>38100</xdr:rowOff>
        </xdr:from>
        <xdr:to>
          <xdr:col>9</xdr:col>
          <xdr:colOff>257175</xdr:colOff>
          <xdr:row>40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493121</xdr:colOff>
      <xdr:row>2</xdr:row>
      <xdr:rowOff>72838</xdr:rowOff>
    </xdr:to>
    <xdr:pic>
      <xdr:nvPicPr>
        <xdr:cNvPr id="5133" name="Picture 3" descr="um_logo.png">
          <a:extLst>
            <a:ext uri="{FF2B5EF4-FFF2-40B4-BE49-F238E27FC236}">
              <a16:creationId xmlns:a16="http://schemas.microsoft.com/office/drawing/2014/main" id="{00000000-0008-0000-0100-00000D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952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</xdr:row>
          <xdr:rowOff>9525</xdr:rowOff>
        </xdr:from>
        <xdr:to>
          <xdr:col>5</xdr:col>
          <xdr:colOff>609600</xdr:colOff>
          <xdr:row>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</xdr:row>
          <xdr:rowOff>0</xdr:rowOff>
        </xdr:from>
        <xdr:to>
          <xdr:col>7</xdr:col>
          <xdr:colOff>428625</xdr:colOff>
          <xdr:row>3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</xdr:row>
          <xdr:rowOff>209550</xdr:rowOff>
        </xdr:from>
        <xdr:to>
          <xdr:col>8</xdr:col>
          <xdr:colOff>552450</xdr:colOff>
          <xdr:row>3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</xdr:row>
          <xdr:rowOff>200025</xdr:rowOff>
        </xdr:from>
        <xdr:to>
          <xdr:col>10</xdr:col>
          <xdr:colOff>28575</xdr:colOff>
          <xdr:row>3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gsa.gov/portal/content/104877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topLeftCell="A52" zoomScale="85" zoomScaleNormal="85" workbookViewId="0">
      <selection activeCell="L74" sqref="L74"/>
    </sheetView>
  </sheetViews>
  <sheetFormatPr defaultRowHeight="15" x14ac:dyDescent="0.25"/>
  <cols>
    <col min="1" max="1" width="19" style="87" customWidth="1"/>
    <col min="2" max="2" width="4.7109375" style="87" customWidth="1"/>
    <col min="3" max="3" width="7.7109375" style="87" customWidth="1"/>
    <col min="4" max="4" width="8.7109375" style="87" customWidth="1"/>
    <col min="5" max="5" width="7.85546875" style="87" customWidth="1"/>
    <col min="6" max="6" width="10.28515625" style="87" customWidth="1"/>
    <col min="7" max="7" width="11.28515625" style="87" customWidth="1"/>
    <col min="8" max="8" width="10" style="87" customWidth="1"/>
    <col min="9" max="9" width="11" style="87" customWidth="1"/>
    <col min="10" max="10" width="10.42578125" style="87" customWidth="1"/>
    <col min="11" max="11" width="10.7109375" style="87" customWidth="1"/>
    <col min="12" max="12" width="10" style="87" customWidth="1"/>
    <col min="13" max="13" width="11" style="87" customWidth="1"/>
    <col min="14" max="16384" width="9.140625" style="87"/>
  </cols>
  <sheetData>
    <row r="1" spans="1:13" ht="16.5" customHeight="1" x14ac:dyDescent="0.3">
      <c r="D1" s="182" t="s">
        <v>96</v>
      </c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6.5" customHeight="1" x14ac:dyDescent="0.3">
      <c r="D2" s="183" t="s">
        <v>97</v>
      </c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2.75" customHeight="1" x14ac:dyDescent="0.3">
      <c r="D3" s="88"/>
      <c r="E3" s="88"/>
      <c r="F3" s="88"/>
      <c r="G3" s="88"/>
      <c r="H3" s="88"/>
      <c r="I3" s="89"/>
      <c r="J3" s="90"/>
      <c r="K3" s="90"/>
      <c r="L3" s="90"/>
    </row>
    <row r="4" spans="1:13" ht="12.75" customHeight="1" x14ac:dyDescent="0.25">
      <c r="D4" s="91"/>
      <c r="E4" s="91"/>
      <c r="F4" s="91"/>
      <c r="G4" s="91"/>
      <c r="H4" s="91"/>
      <c r="I4" s="92"/>
      <c r="J4" s="90"/>
      <c r="K4" s="90"/>
      <c r="L4" s="90"/>
    </row>
    <row r="5" spans="1:13" ht="15" customHeight="1" x14ac:dyDescent="0.25">
      <c r="B5" s="93" t="s">
        <v>93</v>
      </c>
      <c r="C5" s="93"/>
      <c r="D5" s="94"/>
      <c r="E5" s="94"/>
      <c r="F5" s="94"/>
      <c r="G5" s="94"/>
      <c r="H5" s="94"/>
      <c r="I5" s="94"/>
      <c r="J5" s="94"/>
      <c r="K5" s="94"/>
      <c r="L5" s="94"/>
      <c r="M5" s="95"/>
    </row>
    <row r="7" spans="1:13" ht="20.100000000000001" customHeight="1" x14ac:dyDescent="0.25">
      <c r="A7" s="96" t="s">
        <v>98</v>
      </c>
      <c r="B7" s="184"/>
      <c r="C7" s="184"/>
      <c r="D7" s="184"/>
      <c r="E7" s="184"/>
      <c r="F7" s="184"/>
      <c r="G7" s="184"/>
      <c r="H7" s="184"/>
    </row>
    <row r="8" spans="1:13" ht="9.9499999999999993" customHeight="1" x14ac:dyDescent="0.25"/>
    <row r="9" spans="1:13" ht="20.25" customHeight="1" x14ac:dyDescent="0.25">
      <c r="A9" s="97" t="s">
        <v>99</v>
      </c>
      <c r="B9" s="178"/>
      <c r="C9" s="179"/>
      <c r="D9" s="179"/>
      <c r="E9" s="179"/>
      <c r="F9" s="179"/>
      <c r="G9" s="98" t="s">
        <v>0</v>
      </c>
      <c r="H9" s="178"/>
      <c r="I9" s="179"/>
      <c r="J9" s="179"/>
      <c r="K9" s="179"/>
      <c r="L9" s="179"/>
      <c r="M9" s="179"/>
    </row>
    <row r="10" spans="1:13" ht="9.9499999999999993" customHeight="1" x14ac:dyDescent="0.25">
      <c r="A10" s="99"/>
    </row>
    <row r="11" spans="1:13" ht="20.25" customHeight="1" x14ac:dyDescent="0.25">
      <c r="A11" s="96" t="s">
        <v>1</v>
      </c>
      <c r="B11" s="178"/>
      <c r="C11" s="179"/>
      <c r="D11" s="179"/>
      <c r="E11" s="179"/>
      <c r="F11" s="179"/>
      <c r="G11" s="180" t="s">
        <v>3</v>
      </c>
      <c r="H11" s="181"/>
      <c r="I11" s="179"/>
      <c r="J11" s="179"/>
      <c r="K11" s="179"/>
      <c r="L11" s="179"/>
      <c r="M11" s="179"/>
    </row>
    <row r="12" spans="1:13" ht="7.5" customHeight="1" x14ac:dyDescent="0.25">
      <c r="B12" s="100"/>
      <c r="G12" s="180"/>
      <c r="H12" s="101"/>
      <c r="I12" s="100"/>
      <c r="J12" s="100"/>
      <c r="K12" s="100"/>
      <c r="L12" s="100"/>
    </row>
    <row r="13" spans="1:13" ht="6" customHeight="1" x14ac:dyDescent="0.25">
      <c r="B13" s="100"/>
      <c r="G13" s="102"/>
      <c r="H13" s="101"/>
      <c r="I13" s="100"/>
      <c r="J13" s="100"/>
      <c r="K13" s="100"/>
      <c r="L13" s="100"/>
    </row>
    <row r="14" spans="1:13" s="103" customFormat="1" ht="15.75" customHeight="1" x14ac:dyDescent="0.2">
      <c r="B14" s="104"/>
      <c r="F14" s="105" t="s">
        <v>83</v>
      </c>
      <c r="G14" s="106"/>
      <c r="H14" s="107"/>
      <c r="I14" s="108"/>
      <c r="J14" s="108"/>
      <c r="K14" s="108"/>
      <c r="L14" s="108"/>
    </row>
    <row r="15" spans="1:13" ht="20.25" customHeight="1" x14ac:dyDescent="0.25">
      <c r="A15" s="96" t="s">
        <v>2</v>
      </c>
      <c r="B15" s="189"/>
      <c r="C15" s="189"/>
      <c r="D15" s="189"/>
      <c r="E15" s="189"/>
      <c r="F15" s="190" t="s">
        <v>4</v>
      </c>
      <c r="G15" s="109"/>
      <c r="H15" s="110" t="s">
        <v>5</v>
      </c>
      <c r="I15" s="111"/>
      <c r="J15" s="191" t="s">
        <v>6</v>
      </c>
      <c r="K15" s="112"/>
      <c r="L15" s="110" t="s">
        <v>5</v>
      </c>
      <c r="M15" s="111"/>
    </row>
    <row r="16" spans="1:13" ht="5.25" customHeight="1" x14ac:dyDescent="0.25">
      <c r="C16" s="100"/>
      <c r="D16" s="100"/>
      <c r="E16" s="100"/>
      <c r="F16" s="190"/>
      <c r="G16" s="99"/>
      <c r="H16" s="100"/>
      <c r="I16" s="100"/>
      <c r="J16" s="191"/>
      <c r="K16" s="100"/>
      <c r="L16" s="100"/>
    </row>
    <row r="17" spans="1:13" ht="12" customHeight="1" x14ac:dyDescent="0.25">
      <c r="C17" s="100"/>
      <c r="D17" s="100"/>
      <c r="E17" s="100"/>
      <c r="F17" s="192"/>
      <c r="G17" s="193"/>
      <c r="H17" s="113"/>
      <c r="I17" s="100"/>
      <c r="J17" s="192"/>
      <c r="K17" s="193"/>
      <c r="L17" s="113"/>
    </row>
    <row r="18" spans="1:13" ht="12" customHeight="1" x14ac:dyDescent="0.25">
      <c r="A18" s="114" t="s">
        <v>100</v>
      </c>
      <c r="B18" s="115"/>
      <c r="C18" s="115"/>
      <c r="D18" s="116"/>
      <c r="E18" s="116"/>
      <c r="F18" s="117" t="s">
        <v>101</v>
      </c>
      <c r="G18" s="117"/>
      <c r="H18" s="113"/>
      <c r="I18" s="100"/>
      <c r="J18" s="118"/>
      <c r="K18" s="101"/>
      <c r="L18" s="113"/>
    </row>
    <row r="19" spans="1:13" ht="6.75" customHeight="1" x14ac:dyDescent="0.25">
      <c r="A19" s="119"/>
      <c r="B19" s="115"/>
      <c r="C19" s="115"/>
      <c r="D19" s="116"/>
      <c r="E19" s="116"/>
      <c r="F19" s="118"/>
      <c r="G19" s="101"/>
      <c r="H19" s="113"/>
      <c r="I19" s="100"/>
      <c r="J19" s="118"/>
      <c r="K19" s="101"/>
      <c r="L19" s="113"/>
    </row>
    <row r="20" spans="1:13" ht="12" customHeight="1" x14ac:dyDescent="0.25">
      <c r="A20" s="120" t="s">
        <v>102</v>
      </c>
      <c r="C20" s="100"/>
      <c r="D20" s="100"/>
      <c r="E20" s="100"/>
      <c r="F20" s="118"/>
      <c r="G20" s="101"/>
      <c r="H20" s="113"/>
      <c r="I20" s="100"/>
      <c r="J20" s="118"/>
      <c r="K20" s="101"/>
      <c r="L20" s="113"/>
    </row>
    <row r="21" spans="1:13" ht="12" customHeight="1" x14ac:dyDescent="0.25">
      <c r="A21" s="120" t="s">
        <v>103</v>
      </c>
      <c r="C21" s="100"/>
      <c r="D21" s="100"/>
      <c r="E21" s="100"/>
      <c r="F21" s="121"/>
      <c r="G21" s="99"/>
      <c r="H21" s="122"/>
      <c r="I21" s="100"/>
      <c r="J21" s="123"/>
      <c r="K21" s="100"/>
      <c r="L21" s="122"/>
    </row>
    <row r="22" spans="1:13" ht="7.5" customHeight="1" x14ac:dyDescent="0.25">
      <c r="A22" s="124"/>
      <c r="C22" s="100"/>
      <c r="D22" s="100"/>
      <c r="E22" s="100"/>
      <c r="F22" s="121"/>
      <c r="G22" s="99"/>
      <c r="H22" s="122"/>
      <c r="I22" s="100"/>
      <c r="J22" s="123"/>
      <c r="K22" s="100"/>
      <c r="L22" s="122"/>
    </row>
    <row r="23" spans="1:13" ht="14.25" customHeight="1" x14ac:dyDescent="0.25">
      <c r="A23" s="125" t="s">
        <v>104</v>
      </c>
      <c r="F23" s="125"/>
    </row>
    <row r="24" spans="1:13" ht="9" customHeight="1" x14ac:dyDescent="0.25">
      <c r="F24" s="122"/>
      <c r="J24" s="124"/>
      <c r="L24" s="122"/>
    </row>
    <row r="25" spans="1:13" ht="24" customHeight="1" x14ac:dyDescent="0.25">
      <c r="A25" s="96" t="s">
        <v>84</v>
      </c>
      <c r="B25" s="90" t="s">
        <v>19</v>
      </c>
      <c r="C25" s="194">
        <f>G25*I25</f>
        <v>0</v>
      </c>
      <c r="D25" s="194"/>
      <c r="F25" s="126" t="s">
        <v>85</v>
      </c>
      <c r="G25" s="127"/>
      <c r="H25" s="128" t="s">
        <v>40</v>
      </c>
      <c r="I25" s="129"/>
      <c r="J25" s="130" t="s">
        <v>80</v>
      </c>
      <c r="K25" s="189"/>
      <c r="L25" s="189"/>
      <c r="M25" s="189"/>
    </row>
    <row r="26" spans="1:13" ht="18.75" customHeight="1" x14ac:dyDescent="0.25">
      <c r="B26" s="90"/>
      <c r="F26" s="124" t="s">
        <v>71</v>
      </c>
      <c r="L26" s="122"/>
    </row>
    <row r="27" spans="1:13" ht="20.25" customHeight="1" x14ac:dyDescent="0.25">
      <c r="A27" s="96" t="s">
        <v>86</v>
      </c>
      <c r="B27" s="90" t="s">
        <v>19</v>
      </c>
      <c r="C27" s="194">
        <f>J27+M27</f>
        <v>0</v>
      </c>
      <c r="D27" s="194"/>
      <c r="F27" s="178"/>
      <c r="G27" s="179"/>
      <c r="H27" s="195" t="s">
        <v>87</v>
      </c>
      <c r="I27" s="195"/>
      <c r="J27" s="131"/>
      <c r="K27" s="195" t="s">
        <v>88</v>
      </c>
      <c r="L27" s="195"/>
      <c r="M27" s="131"/>
    </row>
    <row r="28" spans="1:13" ht="9.75" customHeight="1" x14ac:dyDescent="0.25">
      <c r="A28" s="96"/>
      <c r="B28" s="90"/>
      <c r="C28" s="132"/>
      <c r="D28" s="132"/>
      <c r="F28" s="100"/>
      <c r="G28" s="116"/>
      <c r="H28" s="133"/>
      <c r="I28" s="133"/>
      <c r="J28" s="134"/>
      <c r="K28" s="133"/>
      <c r="L28" s="133"/>
      <c r="M28" s="134"/>
    </row>
    <row r="29" spans="1:13" ht="20.25" customHeight="1" x14ac:dyDescent="0.25">
      <c r="A29" s="96" t="s">
        <v>7</v>
      </c>
      <c r="B29" s="90" t="s">
        <v>19</v>
      </c>
      <c r="C29" s="185"/>
      <c r="D29" s="185"/>
      <c r="K29" s="116"/>
      <c r="L29" s="116"/>
      <c r="M29" s="116"/>
    </row>
    <row r="30" spans="1:13" ht="12.75" customHeight="1" x14ac:dyDescent="0.25">
      <c r="B30" s="90"/>
      <c r="C30" s="132"/>
      <c r="D30" s="132"/>
      <c r="F30" s="100"/>
      <c r="G30" s="100"/>
      <c r="H30" s="100"/>
      <c r="I30" s="100"/>
      <c r="J30" s="100"/>
      <c r="K30" s="100"/>
      <c r="L30" s="100"/>
    </row>
    <row r="31" spans="1:13" ht="20.25" customHeight="1" x14ac:dyDescent="0.25">
      <c r="A31" s="96" t="s">
        <v>89</v>
      </c>
      <c r="B31" s="90" t="s">
        <v>19</v>
      </c>
      <c r="C31" s="185"/>
      <c r="D31" s="185"/>
      <c r="F31" s="186" t="s">
        <v>105</v>
      </c>
      <c r="G31" s="187"/>
      <c r="H31" s="187"/>
      <c r="I31" s="187"/>
      <c r="J31" s="187"/>
      <c r="K31" s="187"/>
      <c r="L31" s="187"/>
      <c r="M31" s="188"/>
    </row>
    <row r="32" spans="1:13" ht="15" customHeight="1" x14ac:dyDescent="0.25">
      <c r="B32" s="90"/>
      <c r="C32" s="196"/>
      <c r="D32" s="196"/>
      <c r="E32" s="196"/>
      <c r="F32" s="197" t="s">
        <v>106</v>
      </c>
      <c r="G32" s="198"/>
      <c r="H32" s="198"/>
      <c r="I32" s="199"/>
      <c r="J32" s="197" t="s">
        <v>107</v>
      </c>
      <c r="K32" s="198"/>
      <c r="L32" s="198"/>
      <c r="M32" s="199"/>
    </row>
    <row r="33" spans="1:14" ht="21.75" customHeight="1" x14ac:dyDescent="0.25">
      <c r="A33" s="96" t="s">
        <v>90</v>
      </c>
      <c r="B33" s="90" t="s">
        <v>19</v>
      </c>
      <c r="C33" s="185"/>
      <c r="D33" s="185"/>
      <c r="F33" s="200" t="s">
        <v>136</v>
      </c>
      <c r="G33" s="201"/>
      <c r="H33" s="201"/>
      <c r="I33" s="202"/>
      <c r="J33" s="206" t="s">
        <v>108</v>
      </c>
      <c r="K33" s="207"/>
      <c r="L33" s="207"/>
      <c r="M33" s="208"/>
    </row>
    <row r="34" spans="1:14" ht="14.25" customHeight="1" x14ac:dyDescent="0.25">
      <c r="A34" s="124"/>
      <c r="B34" s="90"/>
      <c r="C34" s="132"/>
      <c r="D34" s="132"/>
      <c r="F34" s="203"/>
      <c r="G34" s="204"/>
      <c r="H34" s="204"/>
      <c r="I34" s="205"/>
      <c r="J34" s="209"/>
      <c r="K34" s="210"/>
      <c r="L34" s="210"/>
      <c r="M34" s="211"/>
    </row>
    <row r="35" spans="1:14" ht="21.75" customHeight="1" x14ac:dyDescent="0.25">
      <c r="A35" s="96" t="s">
        <v>91</v>
      </c>
      <c r="B35" s="90" t="s">
        <v>19</v>
      </c>
      <c r="C35" s="185"/>
      <c r="D35" s="185"/>
      <c r="F35" s="214" t="s">
        <v>109</v>
      </c>
      <c r="G35" s="215"/>
      <c r="H35" s="215"/>
      <c r="I35" s="216"/>
      <c r="J35" s="214" t="s">
        <v>110</v>
      </c>
      <c r="K35" s="215"/>
      <c r="L35" s="215"/>
      <c r="M35" s="216"/>
    </row>
    <row r="36" spans="1:14" ht="15" customHeight="1" x14ac:dyDescent="0.25">
      <c r="B36" s="90"/>
      <c r="F36" s="214"/>
      <c r="G36" s="215"/>
      <c r="H36" s="215"/>
      <c r="I36" s="216"/>
      <c r="J36" s="214"/>
      <c r="K36" s="215"/>
      <c r="L36" s="215"/>
      <c r="M36" s="216"/>
    </row>
    <row r="37" spans="1:14" ht="12.75" customHeight="1" x14ac:dyDescent="0.25">
      <c r="A37" s="96" t="s">
        <v>8</v>
      </c>
      <c r="B37" s="90" t="s">
        <v>19</v>
      </c>
      <c r="C37" s="185"/>
      <c r="D37" s="185"/>
      <c r="F37" s="214" t="s">
        <v>111</v>
      </c>
      <c r="G37" s="215"/>
      <c r="H37" s="215"/>
      <c r="I37" s="216"/>
      <c r="J37" s="209" t="s">
        <v>112</v>
      </c>
      <c r="K37" s="210"/>
      <c r="L37" s="210"/>
      <c r="M37" s="211"/>
    </row>
    <row r="38" spans="1:14" ht="11.25" customHeight="1" x14ac:dyDescent="0.25">
      <c r="B38" s="90"/>
      <c r="F38" s="214"/>
      <c r="G38" s="215"/>
      <c r="H38" s="215"/>
      <c r="I38" s="216"/>
      <c r="J38" s="209"/>
      <c r="K38" s="210"/>
      <c r="L38" s="210"/>
      <c r="M38" s="211"/>
    </row>
    <row r="39" spans="1:14" ht="20.25" customHeight="1" x14ac:dyDescent="0.25">
      <c r="A39" s="96" t="s">
        <v>9</v>
      </c>
      <c r="B39" s="90" t="s">
        <v>19</v>
      </c>
      <c r="C39" s="185"/>
      <c r="D39" s="185"/>
      <c r="F39" s="214"/>
      <c r="G39" s="215"/>
      <c r="H39" s="215"/>
      <c r="I39" s="216"/>
      <c r="J39" s="209"/>
      <c r="K39" s="210"/>
      <c r="L39" s="210"/>
      <c r="M39" s="211"/>
    </row>
    <row r="40" spans="1:14" ht="16.5" customHeight="1" x14ac:dyDescent="0.25">
      <c r="B40" s="90"/>
      <c r="F40" s="217"/>
      <c r="G40" s="196"/>
      <c r="H40" s="196"/>
      <c r="I40" s="218"/>
      <c r="J40" s="219" t="s">
        <v>113</v>
      </c>
      <c r="K40" s="220"/>
      <c r="L40" s="220"/>
      <c r="M40" s="221"/>
    </row>
    <row r="41" spans="1:14" ht="20.25" customHeight="1" x14ac:dyDescent="0.25">
      <c r="A41" s="96" t="s">
        <v>10</v>
      </c>
      <c r="B41" s="90" t="s">
        <v>19</v>
      </c>
      <c r="C41" s="185"/>
      <c r="D41" s="185"/>
      <c r="F41" s="217"/>
      <c r="G41" s="196"/>
      <c r="H41" s="196"/>
      <c r="I41" s="218"/>
      <c r="J41" s="219"/>
      <c r="K41" s="220"/>
      <c r="L41" s="220"/>
      <c r="M41" s="221"/>
      <c r="N41" s="135"/>
    </row>
    <row r="42" spans="1:14" ht="20.25" customHeight="1" x14ac:dyDescent="0.25">
      <c r="F42" s="222" t="s">
        <v>114</v>
      </c>
      <c r="G42" s="223"/>
      <c r="H42" s="136"/>
      <c r="I42" s="136"/>
      <c r="J42" s="222" t="s">
        <v>115</v>
      </c>
      <c r="K42" s="223"/>
      <c r="L42" s="136"/>
      <c r="M42" s="137"/>
      <c r="N42" s="135"/>
    </row>
    <row r="43" spans="1:14" ht="20.25" customHeight="1" x14ac:dyDescent="0.25">
      <c r="A43" s="87" t="s">
        <v>11</v>
      </c>
      <c r="B43" s="90" t="s">
        <v>19</v>
      </c>
      <c r="C43" s="194">
        <f>G46+G47+G48</f>
        <v>0</v>
      </c>
      <c r="D43" s="194"/>
      <c r="E43" s="138"/>
      <c r="L43" s="212" t="s">
        <v>72</v>
      </c>
      <c r="M43" s="213"/>
    </row>
    <row r="44" spans="1:14" ht="20.100000000000001" customHeight="1" x14ac:dyDescent="0.25">
      <c r="A44" s="28"/>
      <c r="B44" s="28"/>
      <c r="H44" s="139" t="s">
        <v>21</v>
      </c>
      <c r="I44" s="139" t="s">
        <v>22</v>
      </c>
      <c r="J44" s="139" t="s">
        <v>23</v>
      </c>
      <c r="K44" s="139" t="s">
        <v>41</v>
      </c>
      <c r="L44" s="213"/>
      <c r="M44" s="213"/>
    </row>
    <row r="45" spans="1:14" ht="20.100000000000001" customHeight="1" thickBot="1" x14ac:dyDescent="0.3">
      <c r="A45" s="140" t="s">
        <v>67</v>
      </c>
      <c r="B45" s="90"/>
      <c r="C45" s="141" t="s">
        <v>18</v>
      </c>
      <c r="D45" s="140" t="s">
        <v>12</v>
      </c>
      <c r="E45" s="140" t="s">
        <v>116</v>
      </c>
      <c r="F45" s="140" t="s">
        <v>13</v>
      </c>
      <c r="G45" s="140" t="s">
        <v>14</v>
      </c>
      <c r="H45" s="142"/>
      <c r="I45" s="142"/>
      <c r="J45" s="143"/>
      <c r="K45" s="144"/>
      <c r="L45" s="145" t="s">
        <v>24</v>
      </c>
    </row>
    <row r="46" spans="1:14" ht="20.100000000000001" customHeight="1" thickBot="1" x14ac:dyDescent="0.3">
      <c r="A46" s="87" t="s">
        <v>68</v>
      </c>
      <c r="B46" s="90"/>
      <c r="C46" s="122" t="s">
        <v>15</v>
      </c>
      <c r="D46" s="146"/>
      <c r="E46" s="147"/>
      <c r="F46" s="148">
        <f>IF($J$72=2,16,8.25)-IF($J$72=3,8.25)</f>
        <v>16</v>
      </c>
      <c r="G46" s="149">
        <f>D46*(E46+F46)</f>
        <v>0</v>
      </c>
      <c r="H46" s="150"/>
      <c r="I46" s="150"/>
      <c r="J46" s="151"/>
      <c r="K46" s="152"/>
      <c r="L46" s="224">
        <f>SUM(K45:K46)</f>
        <v>0</v>
      </c>
      <c r="M46" s="225"/>
    </row>
    <row r="47" spans="1:14" ht="20.100000000000001" customHeight="1" thickBot="1" x14ac:dyDescent="0.3">
      <c r="A47" s="87" t="s">
        <v>69</v>
      </c>
      <c r="B47" s="90"/>
      <c r="C47" s="122" t="s">
        <v>16</v>
      </c>
      <c r="D47" s="146"/>
      <c r="E47" s="153"/>
      <c r="F47" s="148">
        <f>IF($J$72=2,19,9.25)-IF($J$72=3,9.25)</f>
        <v>19</v>
      </c>
      <c r="G47" s="149">
        <f>D47*(E47+F47)</f>
        <v>0</v>
      </c>
      <c r="H47" s="154"/>
      <c r="I47" s="155">
        <v>1901</v>
      </c>
      <c r="J47" s="156"/>
      <c r="K47" s="157"/>
      <c r="L47" s="226" t="s">
        <v>66</v>
      </c>
      <c r="M47" s="226"/>
    </row>
    <row r="48" spans="1:14" ht="20.100000000000001" customHeight="1" thickBot="1" x14ac:dyDescent="0.3">
      <c r="A48" s="87" t="s">
        <v>70</v>
      </c>
      <c r="B48" s="90"/>
      <c r="C48" s="122" t="s">
        <v>17</v>
      </c>
      <c r="D48" s="146"/>
      <c r="E48" s="147"/>
      <c r="F48" s="148">
        <f>IF($J$72=2,28,16)-IF($J$72=3,16)</f>
        <v>28</v>
      </c>
      <c r="G48" s="149">
        <f>D48*(E48+F48)</f>
        <v>0</v>
      </c>
      <c r="H48" s="158"/>
      <c r="I48" s="159">
        <v>1901</v>
      </c>
      <c r="J48" s="146"/>
      <c r="K48" s="160"/>
      <c r="L48" s="227">
        <f>SUM(K47:K48)</f>
        <v>0</v>
      </c>
      <c r="M48" s="225"/>
    </row>
    <row r="49" spans="1:16" ht="20.100000000000001" customHeight="1" x14ac:dyDescent="0.25">
      <c r="A49" s="161"/>
      <c r="B49" s="162"/>
      <c r="C49" s="161"/>
      <c r="D49" s="161"/>
      <c r="E49" s="161"/>
      <c r="F49" s="161"/>
      <c r="G49" s="161"/>
      <c r="H49" s="163"/>
      <c r="I49" s="164"/>
      <c r="J49" s="164"/>
      <c r="K49" s="164"/>
      <c r="L49" s="228" t="s">
        <v>117</v>
      </c>
      <c r="M49" s="228"/>
      <c r="N49" s="161"/>
      <c r="O49" s="161"/>
      <c r="P49" s="161"/>
    </row>
    <row r="50" spans="1:16" ht="20.100000000000001" customHeight="1" x14ac:dyDescent="0.25">
      <c r="A50" s="161"/>
      <c r="B50" s="162"/>
      <c r="C50" s="161"/>
      <c r="D50" s="161"/>
      <c r="E50" s="161"/>
      <c r="F50" s="161"/>
      <c r="G50" s="161"/>
      <c r="H50" s="163"/>
      <c r="I50" s="164"/>
      <c r="J50" s="164"/>
      <c r="K50" s="164"/>
      <c r="L50" s="228"/>
      <c r="M50" s="228"/>
      <c r="N50" s="161"/>
      <c r="O50" s="161"/>
      <c r="P50" s="161"/>
    </row>
    <row r="51" spans="1:16" ht="20.100000000000001" customHeight="1" x14ac:dyDescent="0.2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228"/>
      <c r="M51" s="228"/>
      <c r="N51" s="161"/>
      <c r="O51" s="161"/>
      <c r="P51" s="161"/>
    </row>
    <row r="52" spans="1:16" ht="20.25" customHeight="1" x14ac:dyDescent="0.25">
      <c r="A52" s="161" t="s">
        <v>20</v>
      </c>
      <c r="B52" s="162" t="s">
        <v>19</v>
      </c>
      <c r="C52" s="229">
        <f>SUM(C25,C27,C29,C31,C33,C35,C37,C39,C41,C43)</f>
        <v>0</v>
      </c>
      <c r="D52" s="229"/>
      <c r="E52" s="230" t="s">
        <v>73</v>
      </c>
      <c r="F52" s="230"/>
      <c r="G52" s="230"/>
      <c r="H52" s="230"/>
      <c r="I52" s="230"/>
      <c r="J52" s="230"/>
      <c r="K52" s="230"/>
      <c r="L52" s="230"/>
      <c r="M52" s="230"/>
      <c r="N52" s="161"/>
      <c r="O52" s="161"/>
      <c r="P52" s="161"/>
    </row>
    <row r="53" spans="1:16" ht="20.25" customHeight="1" x14ac:dyDescent="0.25">
      <c r="A53" s="161"/>
      <c r="B53" s="162"/>
      <c r="C53" s="165"/>
      <c r="D53" s="165"/>
      <c r="E53" s="230" t="s">
        <v>81</v>
      </c>
      <c r="F53" s="230"/>
      <c r="G53" s="230"/>
      <c r="H53" s="230"/>
      <c r="I53" s="230"/>
      <c r="J53" s="230"/>
      <c r="K53" s="230"/>
      <c r="L53" s="230"/>
      <c r="M53" s="230"/>
      <c r="N53" s="161"/>
      <c r="O53" s="161"/>
      <c r="P53" s="161"/>
    </row>
    <row r="54" spans="1:16" ht="21" customHeight="1" x14ac:dyDescent="0.25">
      <c r="A54" s="166"/>
      <c r="B54" s="162"/>
      <c r="C54" s="161"/>
      <c r="D54" s="161"/>
      <c r="E54" s="161"/>
      <c r="F54" s="167"/>
      <c r="G54" s="161"/>
      <c r="H54" s="168"/>
      <c r="I54" s="168"/>
      <c r="J54" s="168"/>
      <c r="K54" s="162"/>
      <c r="L54" s="164"/>
      <c r="M54" s="164"/>
      <c r="N54" s="161"/>
      <c r="O54" s="161"/>
      <c r="P54" s="161"/>
    </row>
    <row r="55" spans="1:16" ht="21" customHeight="1" x14ac:dyDescent="0.25">
      <c r="A55" s="235"/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7"/>
      <c r="N55" s="161"/>
      <c r="O55" s="161"/>
      <c r="P55" s="161"/>
    </row>
    <row r="56" spans="1:16" ht="21" customHeight="1" x14ac:dyDescent="0.25">
      <c r="A56" s="238"/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40"/>
      <c r="N56" s="161"/>
      <c r="O56" s="161"/>
      <c r="P56" s="161"/>
    </row>
    <row r="57" spans="1:16" ht="21" customHeight="1" x14ac:dyDescent="0.25">
      <c r="A57" s="238"/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40"/>
      <c r="N57" s="161"/>
      <c r="O57" s="161"/>
      <c r="P57" s="161"/>
    </row>
    <row r="58" spans="1:16" ht="20.100000000000001" customHeight="1" x14ac:dyDescent="0.25">
      <c r="A58" s="241"/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3"/>
      <c r="N58" s="161"/>
      <c r="O58" s="161"/>
      <c r="P58" s="161"/>
    </row>
    <row r="59" spans="1:16" ht="18.75" customHeight="1" x14ac:dyDescent="0.25">
      <c r="A59" s="161"/>
      <c r="B59" s="161"/>
      <c r="C59" s="169"/>
      <c r="D59" s="169"/>
      <c r="E59" s="169"/>
      <c r="F59" s="169"/>
      <c r="G59" s="169"/>
      <c r="H59" s="169"/>
      <c r="I59" s="169"/>
      <c r="J59" s="169"/>
      <c r="K59" s="169"/>
      <c r="L59" s="161"/>
      <c r="M59" s="161"/>
      <c r="N59" s="161"/>
      <c r="O59" s="161"/>
      <c r="P59" s="161"/>
    </row>
    <row r="60" spans="1:16" ht="16.5" customHeight="1" x14ac:dyDescent="0.25">
      <c r="A60" s="161" t="s">
        <v>118</v>
      </c>
      <c r="B60" s="161"/>
      <c r="C60" s="244"/>
      <c r="D60" s="244"/>
      <c r="E60" s="244"/>
      <c r="F60" s="244"/>
      <c r="G60" s="162" t="s">
        <v>25</v>
      </c>
      <c r="H60" s="244"/>
      <c r="I60" s="244"/>
      <c r="J60" s="244"/>
      <c r="K60" s="162" t="s">
        <v>26</v>
      </c>
      <c r="L60" s="245"/>
      <c r="M60" s="245"/>
      <c r="N60" s="161"/>
      <c r="O60" s="161"/>
      <c r="P60" s="161"/>
    </row>
    <row r="61" spans="1:16" ht="18.75" customHeight="1" x14ac:dyDescent="0.25">
      <c r="A61" s="161"/>
      <c r="B61" s="161"/>
      <c r="C61" s="168"/>
      <c r="D61" s="168"/>
      <c r="E61" s="168"/>
      <c r="F61" s="168"/>
      <c r="G61" s="162"/>
      <c r="H61" s="168"/>
      <c r="I61" s="168"/>
      <c r="J61" s="168"/>
      <c r="K61" s="162"/>
      <c r="L61" s="170"/>
      <c r="M61" s="170"/>
      <c r="N61" s="161"/>
      <c r="O61" s="161"/>
      <c r="P61" s="161"/>
    </row>
    <row r="62" spans="1:16" ht="18.75" customHeight="1" x14ac:dyDescent="0.25">
      <c r="A62" s="166" t="s">
        <v>92</v>
      </c>
      <c r="B62" s="161"/>
      <c r="C62" s="246"/>
      <c r="D62" s="246"/>
      <c r="E62" s="168"/>
      <c r="F62" s="168"/>
      <c r="G62" s="162"/>
      <c r="H62" s="168"/>
      <c r="I62" s="168"/>
      <c r="J62" s="168"/>
      <c r="K62" s="162"/>
      <c r="L62" s="170"/>
      <c r="M62" s="170"/>
      <c r="N62" s="161"/>
      <c r="O62" s="161"/>
      <c r="P62" s="161"/>
    </row>
    <row r="63" spans="1:16" ht="18.75" customHeight="1" x14ac:dyDescent="0.25">
      <c r="A63" s="231" t="s">
        <v>95</v>
      </c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</row>
    <row r="64" spans="1:16" ht="18" customHeight="1" x14ac:dyDescent="0.25">
      <c r="A64" s="232" t="s">
        <v>94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171"/>
    </row>
    <row r="65" spans="1:16" ht="12" customHeight="1" x14ac:dyDescent="0.25">
      <c r="A65" s="161"/>
      <c r="B65" s="161"/>
      <c r="C65" s="161"/>
      <c r="D65" s="161"/>
      <c r="E65" s="172"/>
      <c r="F65" s="161"/>
      <c r="G65" s="161"/>
      <c r="H65" s="161"/>
      <c r="I65" s="161"/>
      <c r="J65" s="173">
        <v>1</v>
      </c>
      <c r="K65" s="161"/>
      <c r="L65" s="174"/>
      <c r="M65" s="161"/>
      <c r="N65" s="161"/>
      <c r="O65" s="161"/>
      <c r="P65" s="161"/>
    </row>
    <row r="66" spans="1:16" ht="20.100000000000001" customHeight="1" x14ac:dyDescent="0.25">
      <c r="A66" s="175" t="s">
        <v>27</v>
      </c>
      <c r="B66" s="176" t="s">
        <v>28</v>
      </c>
      <c r="C66" s="161"/>
      <c r="D66" s="161"/>
      <c r="E66" s="234"/>
      <c r="F66" s="234"/>
      <c r="G66" s="234"/>
      <c r="H66" s="234"/>
      <c r="I66" s="234"/>
      <c r="J66" s="234"/>
      <c r="K66" s="162" t="s">
        <v>26</v>
      </c>
      <c r="L66" s="177"/>
      <c r="M66" s="177"/>
      <c r="N66" s="161"/>
      <c r="O66" s="161"/>
      <c r="P66" s="161"/>
    </row>
    <row r="67" spans="1:16" ht="12.75" customHeight="1" x14ac:dyDescent="0.2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</row>
    <row r="68" spans="1:16" ht="20.100000000000001" customHeight="1" x14ac:dyDescent="0.25">
      <c r="A68" s="161"/>
      <c r="B68" s="176" t="s">
        <v>29</v>
      </c>
      <c r="C68" s="161"/>
      <c r="D68" s="161"/>
      <c r="E68" s="234"/>
      <c r="F68" s="234"/>
      <c r="G68" s="234"/>
      <c r="H68" s="234"/>
      <c r="I68" s="234"/>
      <c r="J68" s="234"/>
      <c r="K68" s="162" t="s">
        <v>26</v>
      </c>
      <c r="L68" s="177"/>
      <c r="M68" s="177"/>
      <c r="N68" s="161"/>
      <c r="O68" s="161"/>
      <c r="P68" s="161"/>
    </row>
    <row r="69" spans="1:16" ht="16.5" customHeight="1" x14ac:dyDescent="0.25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</row>
    <row r="70" spans="1:16" x14ac:dyDescent="0.25">
      <c r="A70" s="161"/>
      <c r="B70" s="161"/>
      <c r="C70" s="161"/>
      <c r="D70" s="161"/>
      <c r="E70" s="161"/>
      <c r="F70" s="161"/>
      <c r="G70" s="161"/>
      <c r="H70" s="161"/>
      <c r="I70" s="161"/>
      <c r="J70" s="173"/>
      <c r="K70" s="161"/>
      <c r="L70" s="161"/>
      <c r="M70" s="161"/>
      <c r="N70" s="161"/>
      <c r="O70" s="161"/>
      <c r="P70" s="161"/>
    </row>
    <row r="71" spans="1:16" x14ac:dyDescent="0.25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</row>
    <row r="72" spans="1:16" s="116" customFormat="1" hidden="1" x14ac:dyDescent="0.25">
      <c r="A72" s="174"/>
      <c r="B72" s="174"/>
      <c r="C72" s="174"/>
      <c r="D72" s="174"/>
      <c r="E72" s="174"/>
      <c r="F72" s="174"/>
      <c r="G72" s="174"/>
      <c r="H72" s="174"/>
      <c r="I72" s="174"/>
      <c r="J72" s="174">
        <v>2</v>
      </c>
      <c r="K72" s="174"/>
      <c r="L72" s="174"/>
      <c r="M72" s="174"/>
      <c r="N72" s="174"/>
      <c r="O72" s="174"/>
      <c r="P72" s="174"/>
    </row>
    <row r="73" spans="1:16" x14ac:dyDescent="0.25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6" t="s">
        <v>139</v>
      </c>
      <c r="M73" s="161"/>
      <c r="N73" s="161"/>
      <c r="O73" s="161"/>
      <c r="P73" s="161"/>
    </row>
    <row r="74" spans="1:16" x14ac:dyDescent="0.2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</row>
    <row r="75" spans="1:16" x14ac:dyDescent="0.25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</row>
    <row r="76" spans="1:16" x14ac:dyDescent="0.25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</row>
  </sheetData>
  <sheetProtection selectLockedCells="1"/>
  <mergeCells count="58">
    <mergeCell ref="A63:P63"/>
    <mergeCell ref="A64:O64"/>
    <mergeCell ref="E66:J66"/>
    <mergeCell ref="E68:J68"/>
    <mergeCell ref="E53:M53"/>
    <mergeCell ref="A55:M58"/>
    <mergeCell ref="C60:F60"/>
    <mergeCell ref="H60:J60"/>
    <mergeCell ref="L60:M60"/>
    <mergeCell ref="C62:D62"/>
    <mergeCell ref="L46:M46"/>
    <mergeCell ref="L47:M47"/>
    <mergeCell ref="L48:M48"/>
    <mergeCell ref="L49:M51"/>
    <mergeCell ref="C52:D52"/>
    <mergeCell ref="E52:M52"/>
    <mergeCell ref="C43:D43"/>
    <mergeCell ref="L43:M44"/>
    <mergeCell ref="C35:D35"/>
    <mergeCell ref="F35:I36"/>
    <mergeCell ref="J35:M36"/>
    <mergeCell ref="C37:D37"/>
    <mergeCell ref="F37:I39"/>
    <mergeCell ref="J37:M39"/>
    <mergeCell ref="C39:D39"/>
    <mergeCell ref="F40:I41"/>
    <mergeCell ref="J40:M41"/>
    <mergeCell ref="C41:D41"/>
    <mergeCell ref="F42:G42"/>
    <mergeCell ref="J42:K42"/>
    <mergeCell ref="C32:E32"/>
    <mergeCell ref="F32:I32"/>
    <mergeCell ref="J32:M32"/>
    <mergeCell ref="C33:D33"/>
    <mergeCell ref="F33:I34"/>
    <mergeCell ref="J33:M34"/>
    <mergeCell ref="C31:D31"/>
    <mergeCell ref="F31:M31"/>
    <mergeCell ref="B15:E15"/>
    <mergeCell ref="F15:F16"/>
    <mergeCell ref="J15:J16"/>
    <mergeCell ref="F17:G17"/>
    <mergeCell ref="J17:K17"/>
    <mergeCell ref="C25:D25"/>
    <mergeCell ref="K25:M25"/>
    <mergeCell ref="C27:D27"/>
    <mergeCell ref="F27:G27"/>
    <mergeCell ref="H27:I27"/>
    <mergeCell ref="K27:L27"/>
    <mergeCell ref="C29:D29"/>
    <mergeCell ref="B11:F11"/>
    <mergeCell ref="G11:G12"/>
    <mergeCell ref="H11:M11"/>
    <mergeCell ref="D1:M1"/>
    <mergeCell ref="D2:M2"/>
    <mergeCell ref="B7:H7"/>
    <mergeCell ref="B9:F9"/>
    <mergeCell ref="H9:M9"/>
  </mergeCells>
  <dataValidations count="5">
    <dataValidation allowBlank="1" showInputMessage="1" showErrorMessage="1" promptTitle="Mileage Reimbursement Rate" prompt="Enter the appropriate Mileage Reimbursement Rate" sqref="I25"/>
    <dataValidation allowBlank="1" showInputMessage="1" showErrorMessage="1" promptTitle="Private Vehicle Reimbursement" prompt="If using a private vehicle, enter the expected miles." sqref="G25"/>
    <dataValidation allowBlank="1" showInputMessage="1" showErrorMessage="1" promptTitle="Enter Vendor if Rental" prompt="Enter the name of the vendor if a rental agency will be used." sqref="F27:G28"/>
    <dataValidation type="custom" allowBlank="1" showInputMessage="1" showErrorMessage="1" errorTitle="No Entry unless Foreign Trip" error="You cannot enter a dollar amount in this field unless the Foreign radio button is selected." sqref="E48">
      <formula1>K80=3</formula1>
    </dataValidation>
    <dataValidation type="custom" allowBlank="1" showInputMessage="1" showErrorMessage="1" errorTitle="No Entry unless Foreign Trip" error="You cannot enter a dollar amount in this field unless the Foreign radio button is selected." sqref="E46">
      <formula1>K80=3</formula1>
    </dataValidation>
  </dataValidations>
  <hyperlinks>
    <hyperlink ref="F31:M31" r:id="rId1" display="Request for Actual Nightly Lodging Cost (if federal rate is exceeded)"/>
  </hyperlinks>
  <pageMargins left="0.7" right="0.2" top="0.5" bottom="0.2" header="0.3" footer="0.3"/>
  <pageSetup scale="6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16</xdr:row>
                    <xdr:rowOff>114300</xdr:rowOff>
                  </from>
                  <to>
                    <xdr:col>4</xdr:col>
                    <xdr:colOff>495300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5</xdr:col>
                    <xdr:colOff>66675</xdr:colOff>
                    <xdr:row>16</xdr:row>
                    <xdr:rowOff>104775</xdr:rowOff>
                  </from>
                  <to>
                    <xdr:col>5</xdr:col>
                    <xdr:colOff>400050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133350</xdr:rowOff>
                  </from>
                  <to>
                    <xdr:col>5</xdr:col>
                    <xdr:colOff>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133350</xdr:rowOff>
                  </from>
                  <to>
                    <xdr:col>5</xdr:col>
                    <xdr:colOff>381000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0</xdr:row>
                    <xdr:rowOff>200025</xdr:rowOff>
                  </from>
                  <to>
                    <xdr:col>5</xdr:col>
                    <xdr:colOff>390525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7</xdr:col>
                    <xdr:colOff>609600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Option Button 7">
              <controlPr locked="0" defaultSize="0" print="0" autoFill="0" autoLine="0" autoPict="0">
                <anchor moveWithCells="1" sizeWithCells="1">
                  <from>
                    <xdr:col>2</xdr:col>
                    <xdr:colOff>400050</xdr:colOff>
                    <xdr:row>48</xdr:row>
                    <xdr:rowOff>38100</xdr:rowOff>
                  </from>
                  <to>
                    <xdr:col>4</xdr:col>
                    <xdr:colOff>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Option Button 8">
              <controlPr locked="0" defaultSize="0" print="0" autoFill="0" autoLine="0" autoPict="0">
                <anchor moveWithCells="1" sizeWithCells="1">
                  <from>
                    <xdr:col>4</xdr:col>
                    <xdr:colOff>0</xdr:colOff>
                    <xdr:row>48</xdr:row>
                    <xdr:rowOff>76200</xdr:rowOff>
                  </from>
                  <to>
                    <xdr:col>5</xdr:col>
                    <xdr:colOff>142875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Option Button 9">
              <controlPr defaultSize="0" autoFill="0" autoLine="0" autoPict="0">
                <anchor moveWithCells="1" sizeWithCells="1">
                  <from>
                    <xdr:col>5</xdr:col>
                    <xdr:colOff>238125</xdr:colOff>
                    <xdr:row>48</xdr:row>
                    <xdr:rowOff>76200</xdr:rowOff>
                  </from>
                  <to>
                    <xdr:col>6</xdr:col>
                    <xdr:colOff>561975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85725</xdr:rowOff>
                  </from>
                  <to>
                    <xdr:col>5</xdr:col>
                    <xdr:colOff>238125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47625</xdr:rowOff>
                  </from>
                  <to>
                    <xdr:col>5</xdr:col>
                    <xdr:colOff>238125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47625</xdr:rowOff>
                  </from>
                  <to>
                    <xdr:col>5</xdr:col>
                    <xdr:colOff>228600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8</xdr:col>
                    <xdr:colOff>723900</xdr:colOff>
                    <xdr:row>34</xdr:row>
                    <xdr:rowOff>19050</xdr:rowOff>
                  </from>
                  <to>
                    <xdr:col>9</xdr:col>
                    <xdr:colOff>228600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8</xdr:col>
                    <xdr:colOff>723900</xdr:colOff>
                    <xdr:row>32</xdr:row>
                    <xdr:rowOff>19050</xdr:rowOff>
                  </from>
                  <to>
                    <xdr:col>9</xdr:col>
                    <xdr:colOff>228600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8</xdr:col>
                    <xdr:colOff>723900</xdr:colOff>
                    <xdr:row>36</xdr:row>
                    <xdr:rowOff>28575</xdr:rowOff>
                  </from>
                  <to>
                    <xdr:col>9</xdr:col>
                    <xdr:colOff>228600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8</xdr:col>
                    <xdr:colOff>390525</xdr:colOff>
                    <xdr:row>0</xdr:row>
                    <xdr:rowOff>200025</xdr:rowOff>
                  </from>
                  <to>
                    <xdr:col>9</xdr:col>
                    <xdr:colOff>266700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0</xdr:row>
                    <xdr:rowOff>200025</xdr:rowOff>
                  </from>
                  <to>
                    <xdr:col>10</xdr:col>
                    <xdr:colOff>628650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9</xdr:col>
                    <xdr:colOff>28575</xdr:colOff>
                    <xdr:row>39</xdr:row>
                    <xdr:rowOff>38100</xdr:rowOff>
                  </from>
                  <to>
                    <xdr:col>9</xdr:col>
                    <xdr:colOff>257175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showGridLines="0" topLeftCell="A67" zoomScaleNormal="100" zoomScaleSheetLayoutView="50" workbookViewId="0">
      <selection activeCell="O82" sqref="O82"/>
    </sheetView>
  </sheetViews>
  <sheetFormatPr defaultRowHeight="12.75" x14ac:dyDescent="0.2"/>
  <cols>
    <col min="2" max="2" width="12.85546875" customWidth="1"/>
    <col min="3" max="3" width="11.7109375" customWidth="1"/>
    <col min="4" max="4" width="8.85546875" customWidth="1"/>
    <col min="5" max="5" width="11" customWidth="1"/>
    <col min="6" max="7" width="9.5703125" customWidth="1"/>
    <col min="8" max="9" width="11.7109375" customWidth="1"/>
    <col min="10" max="10" width="9.140625" customWidth="1"/>
    <col min="15" max="15" width="9.7109375" customWidth="1"/>
    <col min="17" max="17" width="12.140625" customWidth="1"/>
    <col min="19" max="19" width="10.140625" style="68" bestFit="1" customWidth="1"/>
  </cols>
  <sheetData>
    <row r="1" spans="1:19" ht="15.75" customHeight="1" x14ac:dyDescent="0.2"/>
    <row r="2" spans="1:19" ht="16.5" customHeight="1" x14ac:dyDescent="0.3">
      <c r="A2" s="277" t="s">
        <v>30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9" ht="16.5" customHeight="1" x14ac:dyDescent="0.25">
      <c r="A3" s="278" t="s">
        <v>137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9" s="40" customFormat="1" ht="15.75" customHeight="1" x14ac:dyDescent="0.2">
      <c r="A4" s="3" t="s">
        <v>78</v>
      </c>
      <c r="M4" s="39"/>
      <c r="N4" s="39"/>
      <c r="O4" s="39"/>
      <c r="P4" s="44"/>
      <c r="Q4" s="44"/>
      <c r="S4" s="69"/>
    </row>
    <row r="5" spans="1:19" s="40" customFormat="1" ht="15.75" customHeight="1" x14ac:dyDescent="0.2">
      <c r="S5" s="69"/>
    </row>
    <row r="6" spans="1:19" s="40" customFormat="1" ht="15.75" customHeight="1" x14ac:dyDescent="0.2">
      <c r="A6" s="40" t="s">
        <v>132</v>
      </c>
      <c r="C6" s="258"/>
      <c r="D6" s="258"/>
      <c r="E6" s="258"/>
      <c r="G6" s="40" t="s">
        <v>133</v>
      </c>
      <c r="H6" s="258">
        <f>RAT!B9</f>
        <v>0</v>
      </c>
      <c r="I6" s="258"/>
      <c r="J6" s="258"/>
      <c r="K6" s="258"/>
      <c r="L6" s="258"/>
      <c r="N6" s="76" t="s">
        <v>31</v>
      </c>
      <c r="O6" s="258">
        <f>RAT!C60</f>
        <v>0</v>
      </c>
      <c r="P6" s="258"/>
      <c r="Q6" s="258"/>
      <c r="S6" s="69"/>
    </row>
    <row r="7" spans="1:19" s="40" customFormat="1" ht="15.75" customHeight="1" x14ac:dyDescent="0.2">
      <c r="H7" s="55"/>
      <c r="I7" s="55"/>
      <c r="J7" s="55"/>
      <c r="K7" s="55"/>
      <c r="L7" s="43"/>
      <c r="S7" s="69"/>
    </row>
    <row r="8" spans="1:19" s="40" customFormat="1" ht="15.75" customHeight="1" x14ac:dyDescent="0.2">
      <c r="A8" s="266" t="s">
        <v>1</v>
      </c>
      <c r="B8" s="266"/>
      <c r="C8" s="258">
        <f>RAT!B11</f>
        <v>0</v>
      </c>
      <c r="D8" s="258"/>
      <c r="E8" s="258"/>
      <c r="G8" s="40" t="s">
        <v>0</v>
      </c>
      <c r="H8" s="79">
        <f>RAT!H9</f>
        <v>0</v>
      </c>
      <c r="I8" s="79"/>
      <c r="J8" s="79"/>
      <c r="K8" s="79"/>
      <c r="L8" s="79"/>
      <c r="N8" s="76" t="s">
        <v>63</v>
      </c>
      <c r="O8" s="258">
        <f>RAT!C62</f>
        <v>0</v>
      </c>
      <c r="P8" s="258"/>
      <c r="Q8" s="258"/>
      <c r="S8" s="69"/>
    </row>
    <row r="9" spans="1:19" s="40" customFormat="1" ht="15.75" customHeight="1" x14ac:dyDescent="0.2">
      <c r="C9" s="43"/>
      <c r="D9" s="43"/>
      <c r="E9" s="43"/>
      <c r="H9" s="55"/>
      <c r="I9" s="55"/>
      <c r="J9" s="55"/>
      <c r="K9" s="55"/>
      <c r="L9" s="43"/>
      <c r="M9" s="55"/>
      <c r="N9" s="55"/>
      <c r="O9" s="55"/>
      <c r="P9" s="55"/>
      <c r="Q9" s="55"/>
      <c r="S9" s="69"/>
    </row>
    <row r="10" spans="1:19" s="40" customFormat="1" ht="15.75" customHeight="1" x14ac:dyDescent="0.2">
      <c r="A10" s="40" t="s">
        <v>2</v>
      </c>
      <c r="C10" s="258">
        <f>RAT!B15</f>
        <v>0</v>
      </c>
      <c r="D10" s="258"/>
      <c r="E10" s="258"/>
      <c r="G10" s="80" t="s">
        <v>3</v>
      </c>
      <c r="H10" s="76"/>
      <c r="I10" s="258">
        <f>RAT!H11</f>
        <v>0</v>
      </c>
      <c r="J10" s="258"/>
      <c r="K10" s="258"/>
      <c r="L10" s="258"/>
      <c r="M10" s="258"/>
      <c r="N10" s="258"/>
      <c r="O10" s="258"/>
      <c r="P10" s="258"/>
      <c r="Q10" s="258"/>
      <c r="S10" s="69"/>
    </row>
    <row r="11" spans="1:19" s="40" customFormat="1" ht="15.75" customHeight="1" x14ac:dyDescent="0.2">
      <c r="S11" s="69"/>
    </row>
    <row r="12" spans="1:19" s="40" customFormat="1" ht="15.75" customHeight="1" x14ac:dyDescent="0.2">
      <c r="A12" s="40" t="s">
        <v>4</v>
      </c>
      <c r="C12" s="289">
        <f>RAT!G15</f>
        <v>0</v>
      </c>
      <c r="D12" s="289"/>
      <c r="E12" s="76" t="s">
        <v>5</v>
      </c>
      <c r="F12" s="290">
        <f>RAT!I15</f>
        <v>0</v>
      </c>
      <c r="G12" s="290"/>
      <c r="H12" s="290"/>
      <c r="I12" s="77"/>
      <c r="K12" s="78" t="s">
        <v>6</v>
      </c>
      <c r="L12" s="289">
        <f>RAT!K15</f>
        <v>0</v>
      </c>
      <c r="M12" s="289"/>
      <c r="O12" s="76" t="s">
        <v>5</v>
      </c>
      <c r="P12" s="82">
        <f>RAT!M15</f>
        <v>0</v>
      </c>
      <c r="Q12" s="41"/>
      <c r="S12" s="69"/>
    </row>
    <row r="13" spans="1:19" s="40" customFormat="1" ht="15.75" customHeight="1" x14ac:dyDescent="0.2">
      <c r="S13" s="69"/>
    </row>
    <row r="14" spans="1:19" s="40" customFormat="1" ht="15.75" customHeight="1" x14ac:dyDescent="0.2">
      <c r="A14" s="40" t="s">
        <v>32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S14" s="69"/>
    </row>
    <row r="15" spans="1:19" s="40" customFormat="1" ht="15.75" customHeight="1" x14ac:dyDescent="0.2">
      <c r="A15" s="40" t="s">
        <v>76</v>
      </c>
      <c r="C15" s="22"/>
      <c r="D15" s="22"/>
      <c r="S15" s="69"/>
    </row>
    <row r="16" spans="1:19" s="40" customFormat="1" ht="15.75" customHeight="1" x14ac:dyDescent="0.2">
      <c r="S16" s="69"/>
    </row>
    <row r="17" spans="1:19" ht="15.75" customHeight="1" x14ac:dyDescent="0.2">
      <c r="A17" s="5"/>
      <c r="B17" s="283" t="s">
        <v>38</v>
      </c>
      <c r="C17" s="284"/>
      <c r="D17" s="284"/>
      <c r="E17" s="285"/>
      <c r="F17" s="6" t="s">
        <v>34</v>
      </c>
      <c r="G17" s="261" t="s">
        <v>126</v>
      </c>
      <c r="H17" s="262"/>
      <c r="I17" s="262"/>
      <c r="J17" s="262"/>
      <c r="K17" s="263"/>
      <c r="L17" s="6" t="s">
        <v>35</v>
      </c>
      <c r="M17" s="6" t="s">
        <v>35</v>
      </c>
      <c r="N17" s="279" t="s">
        <v>123</v>
      </c>
      <c r="O17" s="280"/>
      <c r="P17" s="250" t="s">
        <v>119</v>
      </c>
      <c r="Q17" s="6" t="s">
        <v>36</v>
      </c>
    </row>
    <row r="18" spans="1:19" ht="15.75" customHeight="1" x14ac:dyDescent="0.2">
      <c r="A18" s="7" t="s">
        <v>37</v>
      </c>
      <c r="B18" s="286"/>
      <c r="C18" s="287"/>
      <c r="D18" s="287"/>
      <c r="E18" s="288"/>
      <c r="F18" s="7" t="s">
        <v>39</v>
      </c>
      <c r="G18" s="57" t="s">
        <v>120</v>
      </c>
      <c r="H18" s="57" t="s">
        <v>121</v>
      </c>
      <c r="I18" s="57" t="s">
        <v>122</v>
      </c>
      <c r="J18" s="8" t="s">
        <v>40</v>
      </c>
      <c r="K18" s="9" t="s">
        <v>41</v>
      </c>
      <c r="L18" s="7" t="s">
        <v>8</v>
      </c>
      <c r="M18" s="7" t="s">
        <v>42</v>
      </c>
      <c r="N18" s="281"/>
      <c r="O18" s="282"/>
      <c r="P18" s="251"/>
      <c r="Q18" s="7" t="s">
        <v>43</v>
      </c>
    </row>
    <row r="19" spans="1:19" ht="15.75" customHeight="1" x14ac:dyDescent="0.2">
      <c r="A19" s="67"/>
      <c r="B19" s="247"/>
      <c r="C19" s="248"/>
      <c r="D19" s="248"/>
      <c r="E19" s="249"/>
      <c r="F19" s="56"/>
      <c r="G19" s="11"/>
      <c r="H19" s="11"/>
      <c r="I19" s="11">
        <f>SUM(H19-G19)</f>
        <v>0</v>
      </c>
      <c r="J19" s="11">
        <v>0.33700000000000002</v>
      </c>
      <c r="K19" s="14">
        <f>I19*J19</f>
        <v>0</v>
      </c>
      <c r="L19" s="16"/>
      <c r="M19" s="16"/>
      <c r="N19" s="264"/>
      <c r="O19" s="265"/>
      <c r="P19" s="16"/>
      <c r="Q19" s="15">
        <f>K19+L19+M19+P19</f>
        <v>0</v>
      </c>
    </row>
    <row r="20" spans="1:19" ht="15.75" customHeight="1" x14ac:dyDescent="0.2">
      <c r="A20" s="67"/>
      <c r="B20" s="247"/>
      <c r="C20" s="248"/>
      <c r="D20" s="248"/>
      <c r="E20" s="249"/>
      <c r="F20" s="56"/>
      <c r="G20" s="11"/>
      <c r="H20" s="11"/>
      <c r="I20" s="11">
        <f t="shared" ref="I20:I29" si="0">SUM(H20-G20)</f>
        <v>0</v>
      </c>
      <c r="J20" s="11"/>
      <c r="K20" s="14">
        <f>I20*J20</f>
        <v>0</v>
      </c>
      <c r="L20" s="16"/>
      <c r="M20" s="16"/>
      <c r="N20" s="264"/>
      <c r="O20" s="265"/>
      <c r="P20" s="16"/>
      <c r="Q20" s="15">
        <f t="shared" ref="Q20:Q31" si="1">K20+L20+M20+P20</f>
        <v>0</v>
      </c>
      <c r="S20" s="69"/>
    </row>
    <row r="21" spans="1:19" ht="15.75" customHeight="1" x14ac:dyDescent="0.2">
      <c r="A21" s="67"/>
      <c r="B21" s="247"/>
      <c r="C21" s="248"/>
      <c r="D21" s="248"/>
      <c r="E21" s="249"/>
      <c r="F21" s="26"/>
      <c r="G21" s="11"/>
      <c r="H21" s="11"/>
      <c r="I21" s="11">
        <f t="shared" si="0"/>
        <v>0</v>
      </c>
      <c r="J21" s="11"/>
      <c r="K21" s="14">
        <f t="shared" ref="K21:K31" si="2">I21*J21</f>
        <v>0</v>
      </c>
      <c r="L21" s="16"/>
      <c r="M21" s="16"/>
      <c r="N21" s="264"/>
      <c r="O21" s="265"/>
      <c r="P21" s="16"/>
      <c r="Q21" s="15">
        <f t="shared" si="1"/>
        <v>0</v>
      </c>
    </row>
    <row r="22" spans="1:19" ht="15.75" customHeight="1" x14ac:dyDescent="0.2">
      <c r="A22" s="67"/>
      <c r="B22" s="247"/>
      <c r="C22" s="248"/>
      <c r="D22" s="248"/>
      <c r="E22" s="249"/>
      <c r="F22" s="26"/>
      <c r="G22" s="11"/>
      <c r="H22" s="11"/>
      <c r="I22" s="11">
        <f t="shared" si="0"/>
        <v>0</v>
      </c>
      <c r="J22" s="11"/>
      <c r="K22" s="14">
        <f t="shared" si="2"/>
        <v>0</v>
      </c>
      <c r="L22" s="16"/>
      <c r="M22" s="16"/>
      <c r="N22" s="264"/>
      <c r="O22" s="265"/>
      <c r="P22" s="16"/>
      <c r="Q22" s="15">
        <f t="shared" si="1"/>
        <v>0</v>
      </c>
    </row>
    <row r="23" spans="1:19" ht="15.75" customHeight="1" x14ac:dyDescent="0.2">
      <c r="A23" s="67"/>
      <c r="B23" s="247"/>
      <c r="C23" s="248"/>
      <c r="D23" s="248"/>
      <c r="E23" s="249"/>
      <c r="F23" s="26"/>
      <c r="G23" s="11"/>
      <c r="H23" s="11"/>
      <c r="I23" s="11">
        <f t="shared" si="0"/>
        <v>0</v>
      </c>
      <c r="J23" s="11"/>
      <c r="K23" s="14">
        <f t="shared" si="2"/>
        <v>0</v>
      </c>
      <c r="L23" s="16"/>
      <c r="M23" s="16"/>
      <c r="N23" s="264"/>
      <c r="O23" s="265"/>
      <c r="P23" s="16"/>
      <c r="Q23" s="15">
        <f t="shared" si="1"/>
        <v>0</v>
      </c>
    </row>
    <row r="24" spans="1:19" ht="15.75" customHeight="1" x14ac:dyDescent="0.2">
      <c r="A24" s="67"/>
      <c r="B24" s="247"/>
      <c r="C24" s="248"/>
      <c r="D24" s="248"/>
      <c r="E24" s="249"/>
      <c r="F24" s="26"/>
      <c r="G24" s="11"/>
      <c r="H24" s="11"/>
      <c r="I24" s="11">
        <f t="shared" si="0"/>
        <v>0</v>
      </c>
      <c r="J24" s="11"/>
      <c r="K24" s="14">
        <f t="shared" si="2"/>
        <v>0</v>
      </c>
      <c r="L24" s="16"/>
      <c r="M24" s="16"/>
      <c r="N24" s="264"/>
      <c r="O24" s="265"/>
      <c r="P24" s="16"/>
      <c r="Q24" s="15">
        <f t="shared" si="1"/>
        <v>0</v>
      </c>
    </row>
    <row r="25" spans="1:19" ht="15.75" customHeight="1" x14ac:dyDescent="0.2">
      <c r="A25" s="67"/>
      <c r="B25" s="247"/>
      <c r="C25" s="248"/>
      <c r="D25" s="248"/>
      <c r="E25" s="249"/>
      <c r="F25" s="26"/>
      <c r="G25" s="11"/>
      <c r="H25" s="11"/>
      <c r="I25" s="11">
        <f t="shared" si="0"/>
        <v>0</v>
      </c>
      <c r="J25" s="11"/>
      <c r="K25" s="14">
        <f t="shared" si="2"/>
        <v>0</v>
      </c>
      <c r="L25" s="16"/>
      <c r="M25" s="16"/>
      <c r="N25" s="264"/>
      <c r="O25" s="265"/>
      <c r="P25" s="16"/>
      <c r="Q25" s="15">
        <f t="shared" si="1"/>
        <v>0</v>
      </c>
    </row>
    <row r="26" spans="1:19" ht="15.75" customHeight="1" x14ac:dyDescent="0.2">
      <c r="A26" s="67"/>
      <c r="B26" s="247"/>
      <c r="C26" s="248"/>
      <c r="D26" s="248"/>
      <c r="E26" s="249"/>
      <c r="F26" s="26"/>
      <c r="G26" s="11"/>
      <c r="H26" s="11"/>
      <c r="I26" s="11">
        <f t="shared" si="0"/>
        <v>0</v>
      </c>
      <c r="J26" s="11"/>
      <c r="K26" s="14">
        <f t="shared" si="2"/>
        <v>0</v>
      </c>
      <c r="L26" s="16"/>
      <c r="M26" s="16"/>
      <c r="N26" s="264"/>
      <c r="O26" s="265"/>
      <c r="P26" s="16"/>
      <c r="Q26" s="15">
        <f t="shared" si="1"/>
        <v>0</v>
      </c>
    </row>
    <row r="27" spans="1:19" ht="15.75" customHeight="1" x14ac:dyDescent="0.2">
      <c r="A27" s="67"/>
      <c r="B27" s="247"/>
      <c r="C27" s="248"/>
      <c r="D27" s="248"/>
      <c r="E27" s="249"/>
      <c r="F27" s="26"/>
      <c r="G27" s="11"/>
      <c r="H27" s="11"/>
      <c r="I27" s="11">
        <f t="shared" si="0"/>
        <v>0</v>
      </c>
      <c r="J27" s="11"/>
      <c r="K27" s="14">
        <f t="shared" si="2"/>
        <v>0</v>
      </c>
      <c r="L27" s="16"/>
      <c r="M27" s="16"/>
      <c r="N27" s="264"/>
      <c r="O27" s="265"/>
      <c r="P27" s="16"/>
      <c r="Q27" s="15">
        <f t="shared" si="1"/>
        <v>0</v>
      </c>
    </row>
    <row r="28" spans="1:19" ht="15.75" customHeight="1" x14ac:dyDescent="0.2">
      <c r="A28" s="67"/>
      <c r="B28" s="247"/>
      <c r="C28" s="248"/>
      <c r="D28" s="248"/>
      <c r="E28" s="249"/>
      <c r="F28" s="26"/>
      <c r="G28" s="11"/>
      <c r="H28" s="11"/>
      <c r="I28" s="11">
        <f t="shared" si="0"/>
        <v>0</v>
      </c>
      <c r="J28" s="11"/>
      <c r="K28" s="14">
        <f t="shared" si="2"/>
        <v>0</v>
      </c>
      <c r="L28" s="16"/>
      <c r="M28" s="16"/>
      <c r="N28" s="264"/>
      <c r="O28" s="265"/>
      <c r="P28" s="16"/>
      <c r="Q28" s="15">
        <f t="shared" si="1"/>
        <v>0</v>
      </c>
    </row>
    <row r="29" spans="1:19" ht="15.75" customHeight="1" x14ac:dyDescent="0.2">
      <c r="A29" s="67"/>
      <c r="B29" s="247"/>
      <c r="C29" s="248"/>
      <c r="D29" s="248"/>
      <c r="E29" s="249"/>
      <c r="F29" s="26"/>
      <c r="G29" s="11"/>
      <c r="H29" s="11"/>
      <c r="I29" s="11">
        <f t="shared" si="0"/>
        <v>0</v>
      </c>
      <c r="J29" s="11"/>
      <c r="K29" s="14">
        <f t="shared" si="2"/>
        <v>0</v>
      </c>
      <c r="L29" s="16"/>
      <c r="M29" s="16"/>
      <c r="N29" s="264"/>
      <c r="O29" s="265"/>
      <c r="P29" s="16"/>
      <c r="Q29" s="15">
        <f t="shared" si="1"/>
        <v>0</v>
      </c>
    </row>
    <row r="30" spans="1:19" ht="15.75" customHeight="1" x14ac:dyDescent="0.2">
      <c r="A30" s="67"/>
      <c r="B30" s="267" t="s">
        <v>124</v>
      </c>
      <c r="C30" s="268"/>
      <c r="D30" s="268"/>
      <c r="E30" s="269"/>
      <c r="F30" s="26"/>
      <c r="G30" s="26"/>
      <c r="H30" s="11"/>
      <c r="I30" s="11"/>
      <c r="J30" s="11"/>
      <c r="K30" s="14">
        <f t="shared" si="2"/>
        <v>0</v>
      </c>
      <c r="L30" s="16"/>
      <c r="M30" s="16"/>
      <c r="N30" s="264"/>
      <c r="O30" s="265"/>
      <c r="P30" s="16"/>
      <c r="Q30" s="15">
        <f t="shared" si="1"/>
        <v>0</v>
      </c>
    </row>
    <row r="31" spans="1:19" ht="15.75" customHeight="1" x14ac:dyDescent="0.2">
      <c r="A31" s="67"/>
      <c r="B31" s="267" t="s">
        <v>125</v>
      </c>
      <c r="C31" s="268"/>
      <c r="D31" s="268"/>
      <c r="E31" s="269"/>
      <c r="F31" s="26"/>
      <c r="G31" s="26"/>
      <c r="H31" s="11"/>
      <c r="I31" s="11"/>
      <c r="J31" s="11"/>
      <c r="K31" s="14">
        <f t="shared" si="2"/>
        <v>0</v>
      </c>
      <c r="L31" s="16"/>
      <c r="M31" s="16"/>
      <c r="N31" s="264"/>
      <c r="O31" s="265"/>
      <c r="P31" s="16"/>
      <c r="Q31" s="15">
        <f t="shared" si="1"/>
        <v>0</v>
      </c>
    </row>
    <row r="32" spans="1:19" s="2" customFormat="1" ht="20.25" customHeight="1" x14ac:dyDescent="0.3">
      <c r="A32" s="59" t="s">
        <v>44</v>
      </c>
      <c r="B32" s="60"/>
      <c r="C32" s="61"/>
      <c r="D32" s="61"/>
      <c r="E32" s="62"/>
      <c r="F32" s="63"/>
      <c r="G32" s="63"/>
      <c r="H32" s="63"/>
      <c r="I32" s="63"/>
      <c r="J32" s="63"/>
      <c r="K32" s="64">
        <f>SUM(K19:K31)</f>
        <v>0</v>
      </c>
      <c r="L32" s="65">
        <f>SUM(L19:L31)</f>
        <v>0</v>
      </c>
      <c r="M32" s="65">
        <f>SUM(M19:M31)</f>
        <v>0</v>
      </c>
      <c r="N32" s="60"/>
      <c r="O32" s="62"/>
      <c r="P32" s="65">
        <f>SUM(P19:P31)</f>
        <v>0</v>
      </c>
      <c r="Q32" s="66">
        <f>SUM(Q19:Q31)</f>
        <v>0</v>
      </c>
      <c r="S32" s="70"/>
    </row>
    <row r="33" spans="1:18" ht="15.75" customHeight="1" x14ac:dyDescent="0.2"/>
    <row r="34" spans="1:18" ht="15.75" customHeight="1" x14ac:dyDescent="0.2">
      <c r="A34" s="31" t="s">
        <v>74</v>
      </c>
      <c r="B34" s="1"/>
      <c r="C34" s="275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</row>
    <row r="35" spans="1:18" ht="15.75" customHeight="1" x14ac:dyDescent="0.2">
      <c r="A35" s="256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  <row r="36" spans="1:18" ht="15.75" customHeight="1" x14ac:dyDescent="0.2">
      <c r="A36" s="256"/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</row>
    <row r="37" spans="1:18" ht="15.75" customHeight="1" x14ac:dyDescent="0.2">
      <c r="A37" s="3" t="s">
        <v>45</v>
      </c>
    </row>
    <row r="38" spans="1:18" ht="15.75" customHeight="1" x14ac:dyDescent="0.2">
      <c r="A38" t="s">
        <v>46</v>
      </c>
      <c r="L38" s="2" t="s">
        <v>47</v>
      </c>
      <c r="M38" s="2"/>
      <c r="Q38" s="17">
        <f>SUM(J65:J66)+P32+M32+K32+SUM(G45:G60)</f>
        <v>0</v>
      </c>
    </row>
    <row r="39" spans="1:18" ht="15.75" customHeight="1" x14ac:dyDescent="0.2">
      <c r="A39" s="270" t="s">
        <v>48</v>
      </c>
      <c r="B39" s="270"/>
      <c r="C39" s="1"/>
      <c r="D39" s="13" t="s">
        <v>26</v>
      </c>
      <c r="E39" s="1"/>
      <c r="G39" t="s">
        <v>49</v>
      </c>
      <c r="H39" s="1"/>
      <c r="I39" s="58"/>
      <c r="L39" s="2" t="s">
        <v>50</v>
      </c>
      <c r="M39" s="2"/>
      <c r="N39" s="2"/>
      <c r="O39" s="2"/>
      <c r="P39" s="2"/>
      <c r="Q39" s="18">
        <f>SUM(J65:J66)</f>
        <v>0</v>
      </c>
    </row>
    <row r="40" spans="1:18" ht="15.75" customHeight="1" x14ac:dyDescent="0.2">
      <c r="L40" s="2" t="s">
        <v>52</v>
      </c>
      <c r="M40" s="2"/>
      <c r="N40" s="2"/>
      <c r="O40" s="2"/>
      <c r="Q40" s="20">
        <f>SUM(G45:G60)</f>
        <v>0</v>
      </c>
    </row>
    <row r="41" spans="1:18" x14ac:dyDescent="0.2">
      <c r="L41" s="2" t="s">
        <v>54</v>
      </c>
      <c r="M41" s="2"/>
      <c r="N41" s="2"/>
      <c r="O41" s="2"/>
      <c r="Q41" s="19">
        <f>H39</f>
        <v>0</v>
      </c>
    </row>
    <row r="42" spans="1:18" x14ac:dyDescent="0.2">
      <c r="L42" s="2" t="s">
        <v>127</v>
      </c>
      <c r="Q42" s="23">
        <f>RAT!L46</f>
        <v>0</v>
      </c>
    </row>
    <row r="43" spans="1:18" ht="15.75" customHeight="1" x14ac:dyDescent="0.25">
      <c r="A43" s="291" t="s">
        <v>57</v>
      </c>
      <c r="B43" s="292"/>
      <c r="C43" s="292"/>
      <c r="D43" s="292"/>
      <c r="E43" s="292"/>
      <c r="F43" s="292"/>
      <c r="G43" s="293"/>
      <c r="L43" s="2" t="s">
        <v>128</v>
      </c>
      <c r="Q43" s="23">
        <f>RAT!L48</f>
        <v>0</v>
      </c>
    </row>
    <row r="44" spans="1:18" ht="15.75" customHeight="1" thickBot="1" x14ac:dyDescent="0.25">
      <c r="A44" s="4" t="s">
        <v>56</v>
      </c>
      <c r="B44" s="50" t="s">
        <v>58</v>
      </c>
      <c r="C44" s="51"/>
      <c r="D44" s="52" t="s">
        <v>59</v>
      </c>
      <c r="E44" s="53"/>
      <c r="F44" s="49"/>
      <c r="G44" s="34" t="s">
        <v>41</v>
      </c>
      <c r="I44" s="54"/>
      <c r="J44" s="71"/>
      <c r="L44" s="2" t="s">
        <v>55</v>
      </c>
      <c r="M44" s="2"/>
      <c r="N44" s="2"/>
      <c r="O44" s="2"/>
      <c r="Q44" s="27">
        <f>Q38-Q39-Q40-Q41-Q42-Q43</f>
        <v>0</v>
      </c>
      <c r="R44" s="72"/>
    </row>
    <row r="45" spans="1:18" ht="15.75" customHeight="1" thickTop="1" x14ac:dyDescent="0.2">
      <c r="A45" s="12"/>
      <c r="B45" s="52" t="s">
        <v>64</v>
      </c>
      <c r="C45" s="49"/>
      <c r="D45" s="46"/>
      <c r="E45" s="47"/>
      <c r="F45" s="48"/>
      <c r="G45" s="24"/>
      <c r="I45" s="54"/>
      <c r="J45" s="71"/>
      <c r="L45" s="21"/>
      <c r="M45" s="294" t="s">
        <v>129</v>
      </c>
      <c r="N45" s="294"/>
      <c r="O45" s="294"/>
      <c r="P45" s="294"/>
    </row>
    <row r="46" spans="1:18" ht="15.75" customHeight="1" x14ac:dyDescent="0.2">
      <c r="A46" s="12"/>
      <c r="B46" s="52" t="s">
        <v>65</v>
      </c>
      <c r="C46" s="49"/>
      <c r="D46" s="46"/>
      <c r="E46" s="47"/>
      <c r="F46" s="48"/>
      <c r="G46" s="16">
        <f>L32</f>
        <v>0</v>
      </c>
      <c r="I46" s="54"/>
      <c r="J46" s="71"/>
      <c r="L46" s="45"/>
      <c r="M46" s="294"/>
      <c r="N46" s="294"/>
      <c r="O46" s="294"/>
      <c r="P46" s="294"/>
    </row>
    <row r="47" spans="1:18" ht="15.75" customHeight="1" x14ac:dyDescent="0.2">
      <c r="A47" s="12"/>
      <c r="B47" s="46"/>
      <c r="C47" s="48"/>
      <c r="D47" s="46"/>
      <c r="E47" s="47"/>
      <c r="F47" s="48"/>
      <c r="G47" s="24"/>
      <c r="I47" s="54"/>
      <c r="J47" s="71"/>
      <c r="M47" s="294"/>
      <c r="N47" s="294"/>
      <c r="O47" s="294"/>
      <c r="P47" s="294"/>
    </row>
    <row r="48" spans="1:18" ht="15.75" customHeight="1" x14ac:dyDescent="0.2">
      <c r="A48" s="12"/>
      <c r="B48" s="46"/>
      <c r="C48" s="48"/>
      <c r="D48" s="46"/>
      <c r="E48" s="47"/>
      <c r="F48" s="48"/>
      <c r="G48" s="24"/>
      <c r="M48" s="294"/>
      <c r="N48" s="294"/>
      <c r="O48" s="294"/>
      <c r="P48" s="294"/>
    </row>
    <row r="49" spans="1:18" ht="15.75" customHeight="1" x14ac:dyDescent="0.2">
      <c r="A49" s="12"/>
      <c r="B49" s="46"/>
      <c r="C49" s="48"/>
      <c r="D49" s="46"/>
      <c r="E49" s="47"/>
      <c r="F49" s="48"/>
      <c r="G49" s="24"/>
      <c r="I49" s="3"/>
      <c r="J49" s="2"/>
      <c r="K49" s="2"/>
      <c r="L49" s="2" t="s">
        <v>51</v>
      </c>
      <c r="M49" s="2"/>
      <c r="N49" s="2"/>
      <c r="P49" s="29"/>
    </row>
    <row r="50" spans="1:18" ht="16.5" customHeight="1" x14ac:dyDescent="0.2">
      <c r="A50" s="12"/>
      <c r="B50" s="46"/>
      <c r="C50" s="48"/>
      <c r="D50" s="46"/>
      <c r="E50" s="47"/>
      <c r="F50" s="48"/>
      <c r="G50" s="24"/>
      <c r="L50" t="s">
        <v>21</v>
      </c>
      <c r="M50" t="s">
        <v>22</v>
      </c>
      <c r="N50" t="s">
        <v>53</v>
      </c>
      <c r="O50" t="s">
        <v>41</v>
      </c>
      <c r="P50" s="29"/>
    </row>
    <row r="51" spans="1:18" ht="15.75" customHeight="1" x14ac:dyDescent="0.2">
      <c r="A51" s="12"/>
      <c r="B51" s="46"/>
      <c r="C51" s="48"/>
      <c r="D51" s="46"/>
      <c r="E51" s="47"/>
      <c r="F51" s="48"/>
      <c r="G51" s="24"/>
      <c r="L51" s="11"/>
      <c r="M51" s="11"/>
      <c r="N51" s="11"/>
      <c r="O51" s="11"/>
    </row>
    <row r="52" spans="1:18" ht="15.75" customHeight="1" x14ac:dyDescent="0.2">
      <c r="A52" s="12"/>
      <c r="B52" s="254"/>
      <c r="C52" s="255"/>
      <c r="D52" s="254"/>
      <c r="E52" s="256"/>
      <c r="F52" s="255"/>
      <c r="G52" s="24"/>
      <c r="L52" s="11"/>
      <c r="M52" s="11"/>
      <c r="N52" s="11"/>
      <c r="O52" s="11"/>
    </row>
    <row r="53" spans="1:18" ht="15.75" customHeight="1" x14ac:dyDescent="0.2">
      <c r="A53" s="12"/>
      <c r="B53" s="254"/>
      <c r="C53" s="255"/>
      <c r="D53" s="254"/>
      <c r="E53" s="256"/>
      <c r="F53" s="255"/>
      <c r="G53" s="24"/>
      <c r="L53" s="11"/>
      <c r="M53" s="11"/>
      <c r="N53" s="11"/>
      <c r="O53" s="11"/>
    </row>
    <row r="54" spans="1:18" ht="15.75" customHeight="1" x14ac:dyDescent="0.2">
      <c r="A54" s="12"/>
      <c r="B54" s="254"/>
      <c r="C54" s="255"/>
      <c r="D54" s="254"/>
      <c r="E54" s="256"/>
      <c r="F54" s="255"/>
      <c r="G54" s="24"/>
      <c r="L54" s="11"/>
      <c r="M54" s="11"/>
      <c r="N54" s="11"/>
      <c r="O54" s="11"/>
    </row>
    <row r="55" spans="1:18" ht="15.75" customHeight="1" x14ac:dyDescent="0.2">
      <c r="A55" s="12"/>
      <c r="B55" s="254"/>
      <c r="C55" s="255"/>
      <c r="D55" s="254"/>
      <c r="E55" s="256"/>
      <c r="F55" s="255"/>
      <c r="G55" s="24"/>
      <c r="L55" s="11"/>
      <c r="M55" s="11"/>
      <c r="N55" s="11"/>
      <c r="O55" s="11"/>
    </row>
    <row r="56" spans="1:18" ht="15.75" customHeight="1" x14ac:dyDescent="0.2">
      <c r="A56" s="12"/>
      <c r="B56" s="254"/>
      <c r="C56" s="255"/>
      <c r="D56" s="254"/>
      <c r="E56" s="256"/>
      <c r="F56" s="255"/>
      <c r="G56" s="24"/>
      <c r="L56" s="11"/>
      <c r="M56" s="11"/>
      <c r="N56" s="11"/>
      <c r="O56" s="11"/>
      <c r="R56" s="10"/>
    </row>
    <row r="57" spans="1:18" ht="15.75" customHeight="1" x14ac:dyDescent="0.2">
      <c r="A57" s="12"/>
      <c r="B57" s="254"/>
      <c r="C57" s="255"/>
      <c r="D57" s="254"/>
      <c r="E57" s="256"/>
      <c r="F57" s="255"/>
      <c r="G57" s="24"/>
      <c r="L57" s="11"/>
      <c r="M57" s="11"/>
      <c r="N57" s="11"/>
      <c r="O57" s="11"/>
    </row>
    <row r="58" spans="1:18" ht="15.75" customHeight="1" x14ac:dyDescent="0.2">
      <c r="A58" s="12"/>
      <c r="B58" s="254"/>
      <c r="C58" s="255"/>
      <c r="D58" s="254"/>
      <c r="E58" s="256"/>
      <c r="F58" s="255"/>
      <c r="G58" s="24"/>
      <c r="N58" s="30" t="s">
        <v>75</v>
      </c>
      <c r="O58" s="25">
        <f>Q44</f>
        <v>0</v>
      </c>
    </row>
    <row r="59" spans="1:18" ht="15.75" customHeight="1" x14ac:dyDescent="0.2">
      <c r="A59" s="12"/>
      <c r="B59" s="254"/>
      <c r="C59" s="255"/>
      <c r="D59" s="254"/>
      <c r="E59" s="256"/>
      <c r="F59" s="255"/>
      <c r="G59" s="24"/>
      <c r="L59" s="86" t="s">
        <v>77</v>
      </c>
      <c r="M59" s="86"/>
      <c r="N59" s="86"/>
      <c r="O59" s="86"/>
    </row>
    <row r="60" spans="1:18" ht="15.75" customHeight="1" x14ac:dyDescent="0.2">
      <c r="A60" s="12"/>
      <c r="B60" s="254"/>
      <c r="C60" s="255"/>
      <c r="D60" s="254"/>
      <c r="E60" s="256"/>
      <c r="F60" s="255"/>
      <c r="G60" s="24"/>
    </row>
    <row r="61" spans="1:18" ht="15.75" customHeight="1" x14ac:dyDescent="0.2">
      <c r="A61" s="84"/>
      <c r="B61" s="54"/>
      <c r="C61" s="54"/>
      <c r="D61" s="54"/>
      <c r="E61" s="54"/>
      <c r="F61" s="54"/>
      <c r="G61" s="74"/>
      <c r="H61" s="76"/>
      <c r="I61" s="32"/>
      <c r="J61" s="32"/>
      <c r="K61" s="40"/>
      <c r="L61" s="76"/>
      <c r="M61" s="80"/>
      <c r="N61" s="80"/>
      <c r="O61" s="80"/>
      <c r="P61" s="40"/>
      <c r="Q61" s="85"/>
    </row>
    <row r="62" spans="1:18" ht="15.75" customHeight="1" x14ac:dyDescent="0.2">
      <c r="K62" s="40"/>
      <c r="L62" s="76"/>
      <c r="M62" s="80"/>
      <c r="N62" s="80"/>
      <c r="O62" s="80"/>
      <c r="P62" s="40"/>
      <c r="Q62" s="85"/>
    </row>
    <row r="63" spans="1:18" ht="15.75" customHeight="1" x14ac:dyDescent="0.2">
      <c r="A63" s="73"/>
      <c r="B63" s="260" t="s">
        <v>82</v>
      </c>
      <c r="C63" s="260"/>
      <c r="D63" s="260"/>
      <c r="E63" s="260"/>
      <c r="F63" s="260"/>
      <c r="G63" s="260"/>
      <c r="H63" s="260"/>
      <c r="I63" s="260"/>
      <c r="J63" s="260"/>
      <c r="K63" s="40"/>
      <c r="L63" s="76"/>
      <c r="M63" s="80"/>
      <c r="N63" s="80"/>
      <c r="O63" s="80"/>
      <c r="P63" s="40"/>
      <c r="Q63" s="85"/>
    </row>
    <row r="64" spans="1:18" ht="15.75" customHeight="1" x14ac:dyDescent="0.2">
      <c r="D64" s="272"/>
      <c r="E64" s="272"/>
      <c r="F64" s="273"/>
      <c r="G64" s="273"/>
      <c r="H64" s="273"/>
      <c r="K64" s="40"/>
      <c r="L64" s="76"/>
      <c r="M64" s="80"/>
      <c r="N64" s="80"/>
      <c r="O64" s="80"/>
      <c r="P64" s="40"/>
      <c r="Q64" s="85"/>
    </row>
    <row r="65" spans="1:19" ht="15.75" customHeight="1" x14ac:dyDescent="0.2">
      <c r="A65" s="76" t="s">
        <v>33</v>
      </c>
      <c r="B65" s="259"/>
      <c r="C65" s="259"/>
      <c r="D65" s="40"/>
      <c r="E65" s="76" t="s">
        <v>135</v>
      </c>
      <c r="F65" s="274"/>
      <c r="G65" s="274"/>
      <c r="H65" s="274"/>
      <c r="I65" s="40"/>
      <c r="J65" s="81">
        <v>0</v>
      </c>
      <c r="K65" s="40"/>
      <c r="L65" s="76"/>
      <c r="M65" s="80"/>
      <c r="N65" s="80"/>
      <c r="O65" s="80"/>
      <c r="P65" s="40"/>
      <c r="Q65" s="85"/>
    </row>
    <row r="66" spans="1:19" ht="15.75" customHeight="1" x14ac:dyDescent="0.2">
      <c r="A66" s="76" t="s">
        <v>33</v>
      </c>
      <c r="B66" s="248"/>
      <c r="C66" s="248"/>
      <c r="D66" s="40"/>
      <c r="E66" s="76" t="s">
        <v>135</v>
      </c>
      <c r="F66" s="271"/>
      <c r="G66" s="271"/>
      <c r="H66" s="271"/>
      <c r="I66" s="40"/>
      <c r="J66" s="81">
        <v>0</v>
      </c>
      <c r="K66" s="40"/>
      <c r="L66" s="76"/>
      <c r="M66" s="80"/>
      <c r="N66" s="80"/>
      <c r="O66" s="80"/>
      <c r="P66" s="40"/>
      <c r="Q66" s="85"/>
    </row>
    <row r="67" spans="1:19" ht="15.75" customHeight="1" x14ac:dyDescent="0.2">
      <c r="A67" s="76"/>
      <c r="B67" s="32"/>
      <c r="C67" s="32"/>
      <c r="D67" s="40"/>
      <c r="E67" s="76"/>
      <c r="F67" s="80"/>
      <c r="G67" s="80"/>
      <c r="H67" s="80"/>
      <c r="I67" s="40"/>
      <c r="J67" s="85"/>
      <c r="K67" s="40"/>
      <c r="L67" s="76"/>
      <c r="M67" s="80"/>
      <c r="N67" s="80"/>
      <c r="O67" s="80"/>
      <c r="P67" s="40"/>
      <c r="Q67" s="85"/>
    </row>
    <row r="68" spans="1:19" ht="15.75" customHeight="1" x14ac:dyDescent="0.2">
      <c r="A68" s="84"/>
      <c r="B68" s="54"/>
      <c r="C68" s="54"/>
      <c r="D68" s="54"/>
      <c r="E68" s="54"/>
      <c r="F68" s="54"/>
      <c r="G68" s="74"/>
      <c r="H68" s="76"/>
      <c r="I68" s="32"/>
      <c r="J68" s="32"/>
      <c r="K68" s="40"/>
      <c r="L68" s="76"/>
      <c r="M68" s="80"/>
      <c r="N68" s="80"/>
      <c r="O68" s="80"/>
      <c r="P68" s="40"/>
      <c r="Q68" s="85"/>
    </row>
    <row r="69" spans="1:19" ht="15.75" customHeight="1" x14ac:dyDescent="0.25">
      <c r="A69" s="35"/>
      <c r="B69" s="36" t="s">
        <v>130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7"/>
      <c r="Q69" s="32"/>
    </row>
    <row r="71" spans="1:19" x14ac:dyDescent="0.2">
      <c r="A71" s="257" t="s">
        <v>131</v>
      </c>
      <c r="B71" s="257"/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33"/>
    </row>
    <row r="72" spans="1:19" ht="15.75" customHeight="1" x14ac:dyDescent="0.2">
      <c r="I72" s="74"/>
      <c r="J72" s="54"/>
      <c r="K72" s="54"/>
      <c r="L72" s="54"/>
      <c r="M72" s="54"/>
      <c r="N72" s="54"/>
      <c r="O72" s="54"/>
      <c r="P72" s="75"/>
    </row>
    <row r="73" spans="1:19" ht="15.75" customHeight="1" x14ac:dyDescent="0.2"/>
    <row r="74" spans="1:19" ht="15.75" customHeight="1" x14ac:dyDescent="0.2">
      <c r="A74" s="30" t="s">
        <v>79</v>
      </c>
    </row>
    <row r="75" spans="1:19" ht="15.75" customHeight="1" x14ac:dyDescent="0.2">
      <c r="B75" t="s">
        <v>60</v>
      </c>
    </row>
    <row r="76" spans="1:19" ht="15.75" customHeight="1" x14ac:dyDescent="0.2">
      <c r="B76" t="s">
        <v>61</v>
      </c>
    </row>
    <row r="79" spans="1:19" s="38" customFormat="1" ht="15" x14ac:dyDescent="0.2">
      <c r="A79" s="38" t="s">
        <v>62</v>
      </c>
      <c r="C79" s="253"/>
      <c r="D79" s="253"/>
      <c r="E79" s="253"/>
      <c r="F79" s="253"/>
      <c r="G79" s="253"/>
      <c r="H79" s="253"/>
      <c r="I79" s="253"/>
      <c r="J79" s="253"/>
      <c r="K79" s="42" t="s">
        <v>26</v>
      </c>
      <c r="L79" s="253"/>
      <c r="M79" s="253"/>
      <c r="P79" s="42"/>
      <c r="S79" s="83"/>
    </row>
    <row r="80" spans="1:19" s="38" customFormat="1" ht="15" x14ac:dyDescent="0.2">
      <c r="S80" s="83"/>
    </row>
    <row r="81" spans="1:19" s="38" customFormat="1" ht="15" x14ac:dyDescent="0.2">
      <c r="A81" s="252" t="s">
        <v>134</v>
      </c>
      <c r="B81" s="252"/>
      <c r="C81" s="252"/>
      <c r="D81" s="252"/>
      <c r="E81" s="253"/>
      <c r="F81" s="253"/>
      <c r="G81" s="253"/>
      <c r="H81" s="253"/>
      <c r="I81" s="253"/>
      <c r="J81" s="253"/>
      <c r="K81" s="42" t="s">
        <v>26</v>
      </c>
      <c r="L81" s="253"/>
      <c r="M81" s="253"/>
      <c r="O81" s="38" t="s">
        <v>138</v>
      </c>
      <c r="S81" s="83"/>
    </row>
    <row r="82" spans="1:19" x14ac:dyDescent="0.2">
      <c r="D82" s="40"/>
      <c r="E82" s="40"/>
    </row>
  </sheetData>
  <mergeCells count="81">
    <mergeCell ref="A2:Q2"/>
    <mergeCell ref="A3:Q3"/>
    <mergeCell ref="D55:F55"/>
    <mergeCell ref="N17:O18"/>
    <mergeCell ref="B17:E18"/>
    <mergeCell ref="L12:M12"/>
    <mergeCell ref="C12:D12"/>
    <mergeCell ref="F12:H12"/>
    <mergeCell ref="C6:E6"/>
    <mergeCell ref="H6:L6"/>
    <mergeCell ref="A43:G43"/>
    <mergeCell ref="N23:O23"/>
    <mergeCell ref="M45:P48"/>
    <mergeCell ref="N29:O29"/>
    <mergeCell ref="N30:O30"/>
    <mergeCell ref="N31:O31"/>
    <mergeCell ref="B55:C55"/>
    <mergeCell ref="B23:E23"/>
    <mergeCell ref="B24:E24"/>
    <mergeCell ref="B25:E25"/>
    <mergeCell ref="B26:E26"/>
    <mergeCell ref="B27:E27"/>
    <mergeCell ref="D52:F52"/>
    <mergeCell ref="B53:C53"/>
    <mergeCell ref="D53:F53"/>
    <mergeCell ref="B54:C54"/>
    <mergeCell ref="D54:F54"/>
    <mergeCell ref="C34:Q34"/>
    <mergeCell ref="A35:Q35"/>
    <mergeCell ref="A36:Q36"/>
    <mergeCell ref="B52:C52"/>
    <mergeCell ref="N24:O24"/>
    <mergeCell ref="N25:O25"/>
    <mergeCell ref="N26:O26"/>
    <mergeCell ref="N27:O27"/>
    <mergeCell ref="N28:O28"/>
    <mergeCell ref="F65:H65"/>
    <mergeCell ref="F66:H66"/>
    <mergeCell ref="B66:C66"/>
    <mergeCell ref="D59:F59"/>
    <mergeCell ref="B60:C60"/>
    <mergeCell ref="D60:F60"/>
    <mergeCell ref="D64:E64"/>
    <mergeCell ref="F64:H64"/>
    <mergeCell ref="B28:E28"/>
    <mergeCell ref="B29:E29"/>
    <mergeCell ref="B30:E30"/>
    <mergeCell ref="B31:E31"/>
    <mergeCell ref="A39:B39"/>
    <mergeCell ref="O6:Q6"/>
    <mergeCell ref="O8:Q8"/>
    <mergeCell ref="I10:Q10"/>
    <mergeCell ref="C14:Q14"/>
    <mergeCell ref="B65:C65"/>
    <mergeCell ref="B63:J63"/>
    <mergeCell ref="G17:K17"/>
    <mergeCell ref="C8:E8"/>
    <mergeCell ref="N19:O19"/>
    <mergeCell ref="N20:O20"/>
    <mergeCell ref="N21:O21"/>
    <mergeCell ref="N22:O22"/>
    <mergeCell ref="A8:B8"/>
    <mergeCell ref="C10:E10"/>
    <mergeCell ref="B19:E19"/>
    <mergeCell ref="B20:E20"/>
    <mergeCell ref="B21:E21"/>
    <mergeCell ref="B22:E22"/>
    <mergeCell ref="P17:P18"/>
    <mergeCell ref="A81:D81"/>
    <mergeCell ref="E81:J81"/>
    <mergeCell ref="C79:J79"/>
    <mergeCell ref="L79:M79"/>
    <mergeCell ref="L81:M81"/>
    <mergeCell ref="B56:C56"/>
    <mergeCell ref="D56:F56"/>
    <mergeCell ref="B57:C57"/>
    <mergeCell ref="D57:F57"/>
    <mergeCell ref="B58:C58"/>
    <mergeCell ref="D58:F58"/>
    <mergeCell ref="B59:C59"/>
    <mergeCell ref="A71:P71"/>
  </mergeCells>
  <phoneticPr fontId="3" type="noConversion"/>
  <dataValidations count="1">
    <dataValidation type="list" allowBlank="1" showInputMessage="1" showErrorMessage="1" sqref="F30:G31 F19:F29">
      <formula1>"Air,Rental Veh,Private Veh,UM Vehicle,Other"</formula1>
    </dataValidation>
  </dataValidations>
  <pageMargins left="0" right="0" top="0" bottom="0" header="0" footer="0"/>
  <pageSetup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5</xdr:col>
                    <xdr:colOff>409575</xdr:colOff>
                    <xdr:row>2</xdr:row>
                    <xdr:rowOff>9525</xdr:rowOff>
                  </from>
                  <to>
                    <xdr:col>5</xdr:col>
                    <xdr:colOff>609600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7</xdr:col>
                    <xdr:colOff>76200</xdr:colOff>
                    <xdr:row>2</xdr:row>
                    <xdr:rowOff>0</xdr:rowOff>
                  </from>
                  <to>
                    <xdr:col>7</xdr:col>
                    <xdr:colOff>428625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8</xdr:col>
                    <xdr:colOff>190500</xdr:colOff>
                    <xdr:row>1</xdr:row>
                    <xdr:rowOff>209550</xdr:rowOff>
                  </from>
                  <to>
                    <xdr:col>8</xdr:col>
                    <xdr:colOff>552450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9</xdr:col>
                    <xdr:colOff>285750</xdr:colOff>
                    <xdr:row>1</xdr:row>
                    <xdr:rowOff>200025</xdr:rowOff>
                  </from>
                  <to>
                    <xdr:col>10</xdr:col>
                    <xdr:colOff>28575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</vt:lpstr>
      <vt:lpstr>Employee TER</vt:lpstr>
      <vt:lpstr>'Employee TER'!Print_Area</vt:lpstr>
    </vt:vector>
  </TitlesOfParts>
  <Company>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geoffrey.lake</dc:creator>
  <cp:lastModifiedBy>Howard, Beau</cp:lastModifiedBy>
  <cp:lastPrinted>2022-03-16T20:52:31Z</cp:lastPrinted>
  <dcterms:created xsi:type="dcterms:W3CDTF">2006-03-29T17:09:43Z</dcterms:created>
  <dcterms:modified xsi:type="dcterms:W3CDTF">2025-01-13T16:11:09Z</dcterms:modified>
</cp:coreProperties>
</file>